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mc:AlternateContent xmlns:mc="http://schemas.openxmlformats.org/markup-compatibility/2006">
    <mc:Choice Requires="x15">
      <x15ac:absPath xmlns:x15ac="http://schemas.microsoft.com/office/spreadsheetml/2010/11/ac" url="D:\Njuki\TWWDA\Designs\Githagara Mairo Road Relocation Works\2023\FINALS\"/>
    </mc:Choice>
  </mc:AlternateContent>
  <xr:revisionPtr revIDLastSave="0" documentId="13_ncr:1_{CAC7F58B-469D-415B-AA4A-4878EAB51652}" xr6:coauthVersionLast="36" xr6:coauthVersionMax="36" xr10:uidLastSave="{00000000-0000-0000-0000-000000000000}"/>
  <bookViews>
    <workbookView xWindow="0" yWindow="0" windowWidth="23040" windowHeight="8076" xr2:uid="{00000000-000D-0000-FFFF-FFFF00000000}"/>
  </bookViews>
  <sheets>
    <sheet name="Preliminary and General" sheetId="3" r:id="rId1"/>
    <sheet name="Bill No. 1 Filter Repair Works" sheetId="58" r:id="rId2"/>
    <sheet name="Bill no. 2 - New Line" sheetId="57" r:id="rId3"/>
    <sheet name="Dayworks" sheetId="53" r:id="rId4"/>
    <sheet name="Grand Summary" sheetId="8"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 hidden="1">#REF!</definedName>
    <definedName name="________________________________________________________cyt1">[1]Rates!$E$268</definedName>
    <definedName name="________________________________________________________hnt15">[1]Rates!$E$117</definedName>
    <definedName name="________________________________________________________hnt20">[1]Rates!$E$118</definedName>
    <definedName name="________________________________________________________hnt25">[1]Rates!$E$119</definedName>
    <definedName name="_______________________________________________________cyt1">[1]Rates!$E$268</definedName>
    <definedName name="_______________________________________________________hnt15">[1]Rates!$E$117</definedName>
    <definedName name="_______________________________________________________hnt16">[1]Rates!$E$117</definedName>
    <definedName name="_______________________________________________________hnt20">[1]Rates!$E$118</definedName>
    <definedName name="_______________________________________________________hnt21">[1]Rates!$E$118</definedName>
    <definedName name="_______________________________________________________hnt25">[1]Rates!$E$119</definedName>
    <definedName name="_______________________________________________________hnt40">[1]Rates!$E$119</definedName>
    <definedName name="______________________________________________________cyt1">[1]Rates!$E$268</definedName>
    <definedName name="______________________________________________________hnt15">[1]Rates!$E$117</definedName>
    <definedName name="______________________________________________________hnt16">[1]Rates!$E$117</definedName>
    <definedName name="______________________________________________________hnt20">[1]Rates!$E$118</definedName>
    <definedName name="______________________________________________________hnt21">[1]Rates!$E$118</definedName>
    <definedName name="______________________________________________________hnt25">[1]Rates!$E$119</definedName>
    <definedName name="______________________________________________________hnt40">[1]Rates!$E$119</definedName>
    <definedName name="_____________________________________________________cyt1">[1]Rates!$E$268</definedName>
    <definedName name="_____________________________________________________hnt15">[1]Rates!$E$117</definedName>
    <definedName name="_____________________________________________________hnt20">[1]Rates!$E$118</definedName>
    <definedName name="_____________________________________________________hnt25">[1]Rates!$E$119</definedName>
    <definedName name="____________________________________________________cyt1" localSheetId="1">[2]Rates!$E$268</definedName>
    <definedName name="____________________________________________________cyt1">[3]Rates!$E$268</definedName>
    <definedName name="____________________________________________________hnt15" localSheetId="1">[2]Rates!$E$117</definedName>
    <definedName name="____________________________________________________hnt15">[3]Rates!$E$117</definedName>
    <definedName name="____________________________________________________hnt16">[1]Rates!$E$117</definedName>
    <definedName name="____________________________________________________hnt20" localSheetId="1">[2]Rates!$E$118</definedName>
    <definedName name="____________________________________________________hnt20">[3]Rates!$E$118</definedName>
    <definedName name="____________________________________________________hnt21">[1]Rates!$E$118</definedName>
    <definedName name="____________________________________________________hnt25" localSheetId="1">[2]Rates!$E$119</definedName>
    <definedName name="____________________________________________________hnt25">[3]Rates!$E$119</definedName>
    <definedName name="____________________________________________________hnt40">[1]Rates!$E$119</definedName>
    <definedName name="___________________________________________________cyt1">[1]Rates!$E$268</definedName>
    <definedName name="___________________________________________________hnt15">[1]Rates!$E$117</definedName>
    <definedName name="___________________________________________________hnt16">[1]Rates!$E$117</definedName>
    <definedName name="___________________________________________________hnt20">[1]Rates!$E$118</definedName>
    <definedName name="___________________________________________________hnt21">[1]Rates!$E$118</definedName>
    <definedName name="___________________________________________________hnt25">[1]Rates!$E$119</definedName>
    <definedName name="___________________________________________________hnt40">[1]Rates!$E$119</definedName>
    <definedName name="__________________________________________________cyt1">[1]Rates!$E$268</definedName>
    <definedName name="__________________________________________________hnt15">[1]Rates!$E$117</definedName>
    <definedName name="__________________________________________________hnt16" localSheetId="1">[4]Rates!$E$117</definedName>
    <definedName name="__________________________________________________hnt16">[5]Rates!$E$117</definedName>
    <definedName name="__________________________________________________hnt20">[1]Rates!$E$118</definedName>
    <definedName name="__________________________________________________hnt21" localSheetId="1">[4]Rates!$E$118</definedName>
    <definedName name="__________________________________________________hnt21">[5]Rates!$E$118</definedName>
    <definedName name="__________________________________________________hnt25">[1]Rates!$E$119</definedName>
    <definedName name="__________________________________________________hnt40" localSheetId="1">[4]Rates!$E$119</definedName>
    <definedName name="__________________________________________________hnt40">[5]Rates!$E$119</definedName>
    <definedName name="_________________________________________________cyt1">[1]Rates!$E$268</definedName>
    <definedName name="_________________________________________________hnt15">[1]Rates!$E$117</definedName>
    <definedName name="_________________________________________________hnt16">[1]Rates!$E$117</definedName>
    <definedName name="_________________________________________________hnt20">[1]Rates!$E$118</definedName>
    <definedName name="_________________________________________________hnt21">[1]Rates!$E$118</definedName>
    <definedName name="_________________________________________________hnt25">[1]Rates!$E$119</definedName>
    <definedName name="_________________________________________________hnt40">[1]Rates!$E$119</definedName>
    <definedName name="________________________________________________cyt1">[1]Rates!$E$268</definedName>
    <definedName name="________________________________________________hnt15">[1]Rates!$E$117</definedName>
    <definedName name="________________________________________________hnt16">[1]Rates!$E$117</definedName>
    <definedName name="________________________________________________hnt20">[1]Rates!$E$118</definedName>
    <definedName name="________________________________________________hnt21">[1]Rates!$E$118</definedName>
    <definedName name="________________________________________________hnt25">[1]Rates!$E$119</definedName>
    <definedName name="________________________________________________hnt40">[1]Rates!$E$119</definedName>
    <definedName name="_______________________________________________cyt1">[1]Rates!$E$268</definedName>
    <definedName name="_______________________________________________hnt15">[1]Rates!$E$117</definedName>
    <definedName name="_______________________________________________hnt16" localSheetId="1">[4]Rates!$E$117</definedName>
    <definedName name="_______________________________________________hnt16">[5]Rates!$E$117</definedName>
    <definedName name="_______________________________________________hnt20">[1]Rates!$E$118</definedName>
    <definedName name="_______________________________________________hnt21" localSheetId="1">[4]Rates!$E$118</definedName>
    <definedName name="_______________________________________________hnt21">[5]Rates!$E$118</definedName>
    <definedName name="_______________________________________________hnt25">[1]Rates!$E$119</definedName>
    <definedName name="_______________________________________________hnt40" localSheetId="1">[4]Rates!$E$119</definedName>
    <definedName name="_______________________________________________hnt40">[5]Rates!$E$119</definedName>
    <definedName name="______________________________________________cyt1">[1]Rates!$E$268</definedName>
    <definedName name="______________________________________________hnt15">[1]Rates!$E$117</definedName>
    <definedName name="______________________________________________hnt16">[1]Rates!$E$117</definedName>
    <definedName name="______________________________________________hnt20">[1]Rates!$E$118</definedName>
    <definedName name="______________________________________________hnt21">[1]Rates!$E$118</definedName>
    <definedName name="______________________________________________hnt25">[1]Rates!$E$119</definedName>
    <definedName name="______________________________________________hnt40">[1]Rates!$E$119</definedName>
    <definedName name="_____________________________________________cyt1">[1]Rates!$E$268</definedName>
    <definedName name="_____________________________________________hnt15">[1]Rates!$E$117</definedName>
    <definedName name="_____________________________________________hnt16">[1]Rates!$E$117</definedName>
    <definedName name="_____________________________________________hnt20">[1]Rates!$E$118</definedName>
    <definedName name="_____________________________________________hnt21">[1]Rates!$E$118</definedName>
    <definedName name="_____________________________________________hnt25">[1]Rates!$E$119</definedName>
    <definedName name="_____________________________________________hnt40">[1]Rates!$E$119</definedName>
    <definedName name="____________________________________________cyt1">[1]Rates!$E$268</definedName>
    <definedName name="____________________________________________hnt15">[1]Rates!$E$117</definedName>
    <definedName name="____________________________________________hnt16" localSheetId="1">[4]Rates!$E$117</definedName>
    <definedName name="____________________________________________hnt16">[6]Rates!$E$117</definedName>
    <definedName name="____________________________________________hnt20">[1]Rates!$E$118</definedName>
    <definedName name="____________________________________________hnt21" localSheetId="1">[4]Rates!$E$118</definedName>
    <definedName name="____________________________________________hnt21">[6]Rates!$E$118</definedName>
    <definedName name="____________________________________________hnt25">[1]Rates!$E$119</definedName>
    <definedName name="____________________________________________hnt40" localSheetId="1">[4]Rates!$E$119</definedName>
    <definedName name="____________________________________________hnt40">[6]Rates!$E$119</definedName>
    <definedName name="___________________________________________cyt1">[1]Rates!$E$268</definedName>
    <definedName name="___________________________________________hnt15">[1]Rates!$E$117</definedName>
    <definedName name="___________________________________________hnt16">[1]Rates!$E$117</definedName>
    <definedName name="___________________________________________hnt20">[1]Rates!$E$118</definedName>
    <definedName name="___________________________________________hnt21">[1]Rates!$E$118</definedName>
    <definedName name="___________________________________________hnt25">[1]Rates!$E$119</definedName>
    <definedName name="___________________________________________hnt40">[1]Rates!$E$119</definedName>
    <definedName name="__________________________________________cyt1">[1]Rates!$E$268</definedName>
    <definedName name="__________________________________________hnt15">[1]Rates!$E$117</definedName>
    <definedName name="__________________________________________hnt16">[1]Rates!$E$117</definedName>
    <definedName name="__________________________________________hnt20">[1]Rates!$E$118</definedName>
    <definedName name="__________________________________________hnt21">[1]Rates!$E$118</definedName>
    <definedName name="__________________________________________hnt25">[1]Rates!$E$119</definedName>
    <definedName name="__________________________________________hnt40">[1]Rates!$E$119</definedName>
    <definedName name="_________________________________________cyt1">[1]Rates!$E$268</definedName>
    <definedName name="_________________________________________hnt15">[1]Rates!$E$117</definedName>
    <definedName name="_________________________________________hnt16" localSheetId="1">[4]Rates!$E$117</definedName>
    <definedName name="_________________________________________hnt16">[1]Rates!$E$117</definedName>
    <definedName name="_________________________________________hnt20">[1]Rates!$E$118</definedName>
    <definedName name="_________________________________________hnt21" localSheetId="1">[4]Rates!$E$118</definedName>
    <definedName name="_________________________________________hnt21">[1]Rates!$E$118</definedName>
    <definedName name="_________________________________________hnt25">[1]Rates!$E$119</definedName>
    <definedName name="_________________________________________hnt40" localSheetId="1">[4]Rates!$E$119</definedName>
    <definedName name="_________________________________________hnt40">[1]Rates!$E$119</definedName>
    <definedName name="________________________________________cyt1">[1]Rates!$E$268</definedName>
    <definedName name="________________________________________hnt15">[1]Rates!$E$117</definedName>
    <definedName name="________________________________________hnt16">[1]Rates!$E$117</definedName>
    <definedName name="________________________________________hnt20">[1]Rates!$E$118</definedName>
    <definedName name="________________________________________hnt21">[1]Rates!$E$118</definedName>
    <definedName name="________________________________________hnt25">[1]Rates!$E$119</definedName>
    <definedName name="________________________________________hnt40">[1]Rates!$E$119</definedName>
    <definedName name="_______________________________________cyt1">[1]Rates!$E$268</definedName>
    <definedName name="_______________________________________hnt15">[1]Rates!$E$117</definedName>
    <definedName name="_______________________________________hnt16">[1]Rates!$E$117</definedName>
    <definedName name="_______________________________________hnt20">[1]Rates!$E$118</definedName>
    <definedName name="_______________________________________hnt21">[1]Rates!$E$118</definedName>
    <definedName name="_______________________________________hnt25">[1]Rates!$E$119</definedName>
    <definedName name="_______________________________________hnt40">[1]Rates!$E$119</definedName>
    <definedName name="______________________________________cyt1">[1]Rates!$E$268</definedName>
    <definedName name="______________________________________hnt15">[1]Rates!$E$117</definedName>
    <definedName name="______________________________________hnt16" localSheetId="1">[7]Rates!$E$117</definedName>
    <definedName name="______________________________________hnt16">[7]Rates!$E$117</definedName>
    <definedName name="______________________________________hnt20">[1]Rates!$E$118</definedName>
    <definedName name="______________________________________hnt21" localSheetId="1">[7]Rates!$E$118</definedName>
    <definedName name="______________________________________hnt21">[7]Rates!$E$118</definedName>
    <definedName name="______________________________________hnt25">[1]Rates!$E$119</definedName>
    <definedName name="______________________________________hnt40" localSheetId="1">[7]Rates!$E$119</definedName>
    <definedName name="______________________________________hnt40">[7]Rates!$E$119</definedName>
    <definedName name="_____________________________________cyt1">[1]Rates!$E$268</definedName>
    <definedName name="_____________________________________hnt15">[1]Rates!$E$117</definedName>
    <definedName name="_____________________________________hnt16">[1]Rates!$E$117</definedName>
    <definedName name="_____________________________________hnt20">[1]Rates!$E$118</definedName>
    <definedName name="_____________________________________hnt21">[1]Rates!$E$118</definedName>
    <definedName name="_____________________________________hnt25">[1]Rates!$E$119</definedName>
    <definedName name="_____________________________________hnt40">[1]Rates!$E$119</definedName>
    <definedName name="____________________________________cyt1">[1]Rates!$E$268</definedName>
    <definedName name="____________________________________hnt15">[1]Rates!$E$117</definedName>
    <definedName name="____________________________________hnt16">[1]Rates!$E$117</definedName>
    <definedName name="____________________________________hnt20">[1]Rates!$E$118</definedName>
    <definedName name="____________________________________hnt21">[1]Rates!$E$118</definedName>
    <definedName name="____________________________________hnt25">[1]Rates!$E$119</definedName>
    <definedName name="____________________________________hnt40">[1]Rates!$E$119</definedName>
    <definedName name="___________________________________cyt1">[1]Rates!$E$268</definedName>
    <definedName name="___________________________________hnt15">[1]Rates!$E$117</definedName>
    <definedName name="___________________________________hnt16" localSheetId="1">[2]Rates!$E$117</definedName>
    <definedName name="___________________________________hnt16">[3]Rates!$E$117</definedName>
    <definedName name="___________________________________hnt20">[1]Rates!$E$118</definedName>
    <definedName name="___________________________________hnt21" localSheetId="1">[2]Rates!$E$118</definedName>
    <definedName name="___________________________________hnt21">[3]Rates!$E$118</definedName>
    <definedName name="___________________________________hnt25">[1]Rates!$E$119</definedName>
    <definedName name="___________________________________hnt40" localSheetId="1">[2]Rates!$E$119</definedName>
    <definedName name="___________________________________hnt40">[3]Rates!$E$119</definedName>
    <definedName name="__________________________________cyt1">[1]Rates!$E$268</definedName>
    <definedName name="__________________________________hnt15">[1]Rates!$E$117</definedName>
    <definedName name="__________________________________hnt16">[1]Rates!$E$117</definedName>
    <definedName name="__________________________________hnt20">[1]Rates!$E$118</definedName>
    <definedName name="__________________________________hnt21">[1]Rates!$E$118</definedName>
    <definedName name="__________________________________hnt25">[1]Rates!$E$119</definedName>
    <definedName name="__________________________________hnt40">[1]Rates!$E$119</definedName>
    <definedName name="_________________________________cyt1">[1]Rates!$E$268</definedName>
    <definedName name="_________________________________hnt15">[1]Rates!$E$117</definedName>
    <definedName name="_________________________________hnt16">[1]Rates!$E$117</definedName>
    <definedName name="_________________________________hnt20">[1]Rates!$E$118</definedName>
    <definedName name="_________________________________hnt21">[1]Rates!$E$118</definedName>
    <definedName name="_________________________________hnt25">[1]Rates!$E$119</definedName>
    <definedName name="_________________________________hnt40">[1]Rates!$E$119</definedName>
    <definedName name="________________________________cyt1">[1]Rates!$E$268</definedName>
    <definedName name="________________________________hnt15">[1]Rates!$E$117</definedName>
    <definedName name="________________________________hnt16" localSheetId="1">[4]Rates!$E$117</definedName>
    <definedName name="________________________________hnt16">[4]Rates!$E$117</definedName>
    <definedName name="________________________________hnt20">[1]Rates!$E$118</definedName>
    <definedName name="________________________________hnt21" localSheetId="1">[4]Rates!$E$118</definedName>
    <definedName name="________________________________hnt21">[4]Rates!$E$118</definedName>
    <definedName name="________________________________hnt25">[1]Rates!$E$119</definedName>
    <definedName name="________________________________hnt40" localSheetId="1">[4]Rates!$E$119</definedName>
    <definedName name="________________________________hnt40">[4]Rates!$E$119</definedName>
    <definedName name="_______________________________cyt1">[1]Rates!$E$268</definedName>
    <definedName name="_______________________________hnt15">[1]Rates!$E$117</definedName>
    <definedName name="_______________________________hnt16">[1]Rates!$E$117</definedName>
    <definedName name="_______________________________hnt20">[1]Rates!$E$118</definedName>
    <definedName name="_______________________________hnt21">[1]Rates!$E$118</definedName>
    <definedName name="_______________________________hnt25">[1]Rates!$E$119</definedName>
    <definedName name="_______________________________hnt40">[1]Rates!$E$119</definedName>
    <definedName name="______________________________cyt1">[1]Rates!$E$268</definedName>
    <definedName name="______________________________hnt15">[1]Rates!$E$117</definedName>
    <definedName name="______________________________hnt16">[1]Rates!$E$117</definedName>
    <definedName name="______________________________hnt20">[1]Rates!$E$118</definedName>
    <definedName name="______________________________hnt21">[1]Rates!$E$118</definedName>
    <definedName name="______________________________hnt25">[1]Rates!$E$119</definedName>
    <definedName name="______________________________hnt40">[1]Rates!$E$119</definedName>
    <definedName name="_____________________________cyt1">[1]Rates!$E$268</definedName>
    <definedName name="_____________________________hnt15">[1]Rates!$E$117</definedName>
    <definedName name="_____________________________hnt16" localSheetId="1">[2]Rates!$E$117</definedName>
    <definedName name="_____________________________hnt16">[3]Rates!$E$117</definedName>
    <definedName name="_____________________________hnt20">[1]Rates!$E$118</definedName>
    <definedName name="_____________________________hnt21" localSheetId="1">[2]Rates!$E$118</definedName>
    <definedName name="_____________________________hnt21">[3]Rates!$E$118</definedName>
    <definedName name="_____________________________hnt25">[1]Rates!$E$119</definedName>
    <definedName name="_____________________________hnt40" localSheetId="1">[2]Rates!$E$119</definedName>
    <definedName name="_____________________________hnt40">[3]Rates!$E$119</definedName>
    <definedName name="____________________________cyt1">[1]Rates!$E$268</definedName>
    <definedName name="____________________________hnt15">[1]Rates!$E$117</definedName>
    <definedName name="____________________________hnt16">[1]Rates!$E$117</definedName>
    <definedName name="____________________________hnt20">[1]Rates!$E$118</definedName>
    <definedName name="____________________________hnt21">[1]Rates!$E$118</definedName>
    <definedName name="____________________________hnt25">[1]Rates!$E$119</definedName>
    <definedName name="____________________________hnt40">[1]Rates!$E$119</definedName>
    <definedName name="___________________________cyt1">[1]Rates!$E$268</definedName>
    <definedName name="___________________________hnt15">[1]Rates!$E$117</definedName>
    <definedName name="___________________________hnt16">[1]Rates!$E$117</definedName>
    <definedName name="___________________________hnt20">[1]Rates!$E$118</definedName>
    <definedName name="___________________________hnt21">[1]Rates!$E$118</definedName>
    <definedName name="___________________________hnt25">[1]Rates!$E$119</definedName>
    <definedName name="___________________________hnt40">[1]Rates!$E$119</definedName>
    <definedName name="__________________________cyt1">[1]Rates!$E$268</definedName>
    <definedName name="__________________________hnt15">[1]Rates!$E$117</definedName>
    <definedName name="__________________________hnt16" localSheetId="1">[2]Rates!$E$117</definedName>
    <definedName name="__________________________hnt16">[3]Rates!$E$117</definedName>
    <definedName name="__________________________hnt20">[1]Rates!$E$118</definedName>
    <definedName name="__________________________hnt21" localSheetId="1">[2]Rates!$E$118</definedName>
    <definedName name="__________________________hnt21">[3]Rates!$E$118</definedName>
    <definedName name="__________________________hnt25">[1]Rates!$E$119</definedName>
    <definedName name="__________________________hnt40" localSheetId="1">[2]Rates!$E$119</definedName>
    <definedName name="__________________________hnt40">[3]Rates!$E$119</definedName>
    <definedName name="_________________________cyt1">[1]Rates!$E$268</definedName>
    <definedName name="_________________________hnt15">[1]Rates!$E$117</definedName>
    <definedName name="_________________________hnt16">[1]Rates!$E$117</definedName>
    <definedName name="_________________________hnt20">[1]Rates!$E$118</definedName>
    <definedName name="_________________________hnt21">[1]Rates!$E$118</definedName>
    <definedName name="_________________________hnt25">[1]Rates!$E$119</definedName>
    <definedName name="_________________________hnt40">[1]Rates!$E$119</definedName>
    <definedName name="________________________cyt1">[1]Rates!$E$268</definedName>
    <definedName name="________________________hnt15">[1]Rates!$E$117</definedName>
    <definedName name="________________________hnt16">[1]Rates!$E$117</definedName>
    <definedName name="________________________hnt20">[1]Rates!$E$118</definedName>
    <definedName name="________________________hnt21">[1]Rates!$E$118</definedName>
    <definedName name="________________________hnt25">[1]Rates!$E$119</definedName>
    <definedName name="________________________hnt40">[1]Rates!$E$119</definedName>
    <definedName name="_______________________cyt1">[1]Rates!$E$268</definedName>
    <definedName name="_______________________hnt15">[1]Rates!$E$117</definedName>
    <definedName name="_______________________hnt16" localSheetId="1">[2]Rates!$E$117</definedName>
    <definedName name="_______________________hnt16">[3]Rates!$E$117</definedName>
    <definedName name="_______________________hnt20">[1]Rates!$E$118</definedName>
    <definedName name="_______________________hnt21" localSheetId="1">[2]Rates!$E$118</definedName>
    <definedName name="_______________________hnt21">[3]Rates!$E$118</definedName>
    <definedName name="_______________________hnt25">[1]Rates!$E$119</definedName>
    <definedName name="_______________________hnt40" localSheetId="1">[2]Rates!$E$119</definedName>
    <definedName name="_______________________hnt40">[3]Rates!$E$119</definedName>
    <definedName name="______________________cyt1">[1]Rates!$E$268</definedName>
    <definedName name="______________________hnt15">[1]Rates!$E$117</definedName>
    <definedName name="______________________hnt16">[1]Rates!$E$117</definedName>
    <definedName name="______________________hnt20">[1]Rates!$E$118</definedName>
    <definedName name="______________________hnt21">[1]Rates!$E$118</definedName>
    <definedName name="______________________hnt25">[1]Rates!$E$119</definedName>
    <definedName name="______________________hnt40">[1]Rates!$E$119</definedName>
    <definedName name="_____________________cyt1">[1]Rates!$E$268</definedName>
    <definedName name="_____________________hnt15">[1]Rates!$E$117</definedName>
    <definedName name="_____________________hnt16">[1]Rates!$E$117</definedName>
    <definedName name="_____________________hnt20">[1]Rates!$E$118</definedName>
    <definedName name="_____________________hnt21">[1]Rates!$E$118</definedName>
    <definedName name="_____________________hnt25">[1]Rates!$E$119</definedName>
    <definedName name="_____________________hnt40">[1]Rates!$E$119</definedName>
    <definedName name="____________________cyt1">[1]Rates!$E$268</definedName>
    <definedName name="____________________hnt15">[1]Rates!$E$117</definedName>
    <definedName name="____________________hnt16">[1]Rates!$E$117</definedName>
    <definedName name="____________________hnt20">[1]Rates!$E$118</definedName>
    <definedName name="____________________hnt21">[1]Rates!$E$118</definedName>
    <definedName name="____________________hnt25">[1]Rates!$E$119</definedName>
    <definedName name="____________________hnt40">[1]Rates!$E$119</definedName>
    <definedName name="___________________cyt1">[8]Rates!$E$268</definedName>
    <definedName name="___________________hnt15">[8]Rates!$E$117</definedName>
    <definedName name="___________________hnt16">[9]Rates!$E$117</definedName>
    <definedName name="___________________hnt20">[8]Rates!$E$118</definedName>
    <definedName name="___________________hnt21">[9]Rates!$E$118</definedName>
    <definedName name="___________________hnt25">[8]Rates!$E$119</definedName>
    <definedName name="___________________hnt40">[9]Rates!$E$119</definedName>
    <definedName name="__________________cyt1">[1]Rates!$E$268</definedName>
    <definedName name="__________________hnt15">[1]Rates!$E$117</definedName>
    <definedName name="__________________hnt16">[9]Rates!$E$117</definedName>
    <definedName name="__________________hnt20">[1]Rates!$E$118</definedName>
    <definedName name="__________________hnt21">[9]Rates!$E$118</definedName>
    <definedName name="__________________hnt25">[1]Rates!$E$119</definedName>
    <definedName name="__________________hnt40">[9]Rates!$E$119</definedName>
    <definedName name="_________________cyt1">[1]Rates!$E$268</definedName>
    <definedName name="_________________hnt15">[1]Rates!$E$117</definedName>
    <definedName name="_________________hnt16" localSheetId="1">[4]Rates!$E$117</definedName>
    <definedName name="_________________hnt16">[9]Rates!$E$117</definedName>
    <definedName name="_________________hnt20">[1]Rates!$E$118</definedName>
    <definedName name="_________________hnt21" localSheetId="1">[4]Rates!$E$118</definedName>
    <definedName name="_________________hnt21">[9]Rates!$E$118</definedName>
    <definedName name="_________________hnt25">[1]Rates!$E$119</definedName>
    <definedName name="_________________hnt40" localSheetId="1">[4]Rates!$E$119</definedName>
    <definedName name="_________________hnt40">[9]Rates!$E$119</definedName>
    <definedName name="________________cyt1" localSheetId="1">[10]Rates!$E$268</definedName>
    <definedName name="________________cyt1">[9]Rates!$E$268</definedName>
    <definedName name="________________hnt15" localSheetId="1">[10]Rates!$E$117</definedName>
    <definedName name="________________hnt15">[9]Rates!$E$117</definedName>
    <definedName name="________________hnt16" localSheetId="1">[2]Rates!$E$117</definedName>
    <definedName name="________________hnt16">[9]Rates!$E$117</definedName>
    <definedName name="________________hnt20" localSheetId="1">[10]Rates!$E$118</definedName>
    <definedName name="________________hnt20">[9]Rates!$E$118</definedName>
    <definedName name="________________hnt21" localSheetId="1">[2]Rates!$E$118</definedName>
    <definedName name="________________hnt21">[9]Rates!$E$118</definedName>
    <definedName name="________________hnt25" localSheetId="1">[10]Rates!$E$119</definedName>
    <definedName name="________________hnt25">[9]Rates!$E$119</definedName>
    <definedName name="________________hnt40" localSheetId="1">[2]Rates!$E$119</definedName>
    <definedName name="________________hnt40">[9]Rates!$E$119</definedName>
    <definedName name="_______________cyt1">[1]Rates!$E$268</definedName>
    <definedName name="_______________hnt15">[1]Rates!$E$117</definedName>
    <definedName name="_______________hnt16" localSheetId="1">[2]Rates!$E$117</definedName>
    <definedName name="_______________hnt16">[9]Rates!$E$117</definedName>
    <definedName name="_______________hnt20">[1]Rates!$E$118</definedName>
    <definedName name="_______________hnt21" localSheetId="1">[2]Rates!$E$118</definedName>
    <definedName name="_______________hnt21">[9]Rates!$E$118</definedName>
    <definedName name="_______________hnt25">[1]Rates!$E$119</definedName>
    <definedName name="_______________hnt40" localSheetId="1">[2]Rates!$E$119</definedName>
    <definedName name="_______________hnt40">[9]Rates!$E$119</definedName>
    <definedName name="______________cyt1">[1]Rates!$E$268</definedName>
    <definedName name="______________hnt15">[1]Rates!$E$117</definedName>
    <definedName name="______________hnt16" localSheetId="1">[2]Rates!$E$117</definedName>
    <definedName name="______________hnt16">[9]Rates!$E$117</definedName>
    <definedName name="______________hnt20">[1]Rates!$E$118</definedName>
    <definedName name="______________hnt21" localSheetId="1">[2]Rates!$E$118</definedName>
    <definedName name="______________hnt21">[9]Rates!$E$118</definedName>
    <definedName name="______________hnt25">[1]Rates!$E$119</definedName>
    <definedName name="______________hnt40" localSheetId="1">[2]Rates!$E$119</definedName>
    <definedName name="______________hnt40">[9]Rates!$E$119</definedName>
    <definedName name="_____________cyt1">[1]Rates!$E$268</definedName>
    <definedName name="_____________hnt15">[1]Rates!$E$117</definedName>
    <definedName name="_____________hnt16" localSheetId="1">[2]Rates!$E$117</definedName>
    <definedName name="_____________hnt16">[9]Rates!$E$117</definedName>
    <definedName name="_____________hnt20">[1]Rates!$E$118</definedName>
    <definedName name="_____________hnt21" localSheetId="1">[2]Rates!$E$118</definedName>
    <definedName name="_____________hnt21">[9]Rates!$E$118</definedName>
    <definedName name="_____________hnt25">[1]Rates!$E$119</definedName>
    <definedName name="_____________hnt40" localSheetId="1">[2]Rates!$E$119</definedName>
    <definedName name="_____________hnt40">[9]Rates!$E$119</definedName>
    <definedName name="____________cyt1">[1]Rates!$E$268</definedName>
    <definedName name="____________hnt15">[1]Rates!$E$117</definedName>
    <definedName name="____________hnt16" localSheetId="1">[2]Rates!$E$117</definedName>
    <definedName name="____________hnt16">[9]Rates!$E$117</definedName>
    <definedName name="____________hnt20">[1]Rates!$E$118</definedName>
    <definedName name="____________hnt21" localSheetId="1">[2]Rates!$E$118</definedName>
    <definedName name="____________hnt21">[9]Rates!$E$118</definedName>
    <definedName name="____________hnt25">[1]Rates!$E$119</definedName>
    <definedName name="____________hnt40" localSheetId="1">[2]Rates!$E$119</definedName>
    <definedName name="____________hnt40">[9]Rates!$E$119</definedName>
    <definedName name="___________cyt1">[1]Rates!$E$268</definedName>
    <definedName name="___________hnt15">[1]Rates!$E$117</definedName>
    <definedName name="___________hnt16" localSheetId="1">[2]Rates!$E$117</definedName>
    <definedName name="___________hnt16">[9]Rates!$E$117</definedName>
    <definedName name="___________hnt20">[1]Rates!$E$118</definedName>
    <definedName name="___________hnt21" localSheetId="1">[2]Rates!$E$118</definedName>
    <definedName name="___________hnt21">[9]Rates!$E$118</definedName>
    <definedName name="___________hnt25">[1]Rates!$E$119</definedName>
    <definedName name="___________hnt40" localSheetId="1">[2]Rates!$E$119</definedName>
    <definedName name="___________hnt40">[9]Rates!$E$119</definedName>
    <definedName name="__________cyt1">[1]Rates!$E$268</definedName>
    <definedName name="__________hnt15">[1]Rates!$E$117</definedName>
    <definedName name="__________hnt16" localSheetId="1">[2]Rates!$E$117</definedName>
    <definedName name="__________hnt16">[9]Rates!$E$117</definedName>
    <definedName name="__________hnt20">[1]Rates!$E$118</definedName>
    <definedName name="__________hnt21" localSheetId="1">[2]Rates!$E$118</definedName>
    <definedName name="__________hnt21">[9]Rates!$E$118</definedName>
    <definedName name="__________hnt25">[1]Rates!$E$119</definedName>
    <definedName name="__________hnt40" localSheetId="1">[2]Rates!$E$119</definedName>
    <definedName name="__________hnt40">[9]Rates!$E$119</definedName>
    <definedName name="_________cyt1">[1]Rates!$E$268</definedName>
    <definedName name="_________hnt15">[1]Rates!$E$117</definedName>
    <definedName name="_________hnt16" localSheetId="1">[2]Rates!$E$117</definedName>
    <definedName name="_________hnt16">[9]Rates!$E$117</definedName>
    <definedName name="_________hnt20">[1]Rates!$E$118</definedName>
    <definedName name="_________hnt21" localSheetId="1">[2]Rates!$E$118</definedName>
    <definedName name="_________hnt21">[9]Rates!$E$118</definedName>
    <definedName name="_________hnt25">[1]Rates!$E$119</definedName>
    <definedName name="_________hnt40" localSheetId="1">[2]Rates!$E$119</definedName>
    <definedName name="_________hnt40">[9]Rates!$E$119</definedName>
    <definedName name="________cyt1">[1]Rates!$E$268</definedName>
    <definedName name="________hnt15">[1]Rates!$E$117</definedName>
    <definedName name="________hnt16" localSheetId="1">[2]Rates!$E$117</definedName>
    <definedName name="________hnt16">[9]Rates!$E$117</definedName>
    <definedName name="________hnt20">[1]Rates!$E$118</definedName>
    <definedName name="________hnt21" localSheetId="1">[2]Rates!$E$118</definedName>
    <definedName name="________hnt21">[9]Rates!$E$118</definedName>
    <definedName name="________hnt25">[1]Rates!$E$119</definedName>
    <definedName name="________hnt40" localSheetId="1">[2]Rates!$E$119</definedName>
    <definedName name="________hnt40">[9]Rates!$E$119</definedName>
    <definedName name="_______bng200" localSheetId="1">[11]Rates!$E$282</definedName>
    <definedName name="_______bng200">[12]Rates!$E$282</definedName>
    <definedName name="_______bng250" localSheetId="1">[11]Rates!$E$283</definedName>
    <definedName name="_______bng250">[12]Rates!$E$283</definedName>
    <definedName name="_______cyt1">[1]Rates!$E$268</definedName>
    <definedName name="_______hnt15">[1]Rates!$E$117</definedName>
    <definedName name="_______hnt16" localSheetId="1">[2]Rates!$E$117</definedName>
    <definedName name="_______hnt16">[9]Rates!$E$117</definedName>
    <definedName name="_______hnt20">[1]Rates!$E$118</definedName>
    <definedName name="_______hnt21" localSheetId="1">[2]Rates!$E$118</definedName>
    <definedName name="_______hnt21">[9]Rates!$E$118</definedName>
    <definedName name="_______hnt25">[1]Rates!$E$119</definedName>
    <definedName name="_______hnt30" localSheetId="1">[4]Rates!$E$117</definedName>
    <definedName name="_______hnt30">[5]Rates!$E$117</definedName>
    <definedName name="_______hnt40" localSheetId="1">[2]Rates!$E$119</definedName>
    <definedName name="_______hnt40">[9]Rates!$E$119</definedName>
    <definedName name="______bng200" localSheetId="1">[11]Rates!$E$282</definedName>
    <definedName name="______bng200">[12]Rates!$E$282</definedName>
    <definedName name="______bng250" localSheetId="1">[11]Rates!$E$283</definedName>
    <definedName name="______bng250">[12]Rates!$E$283</definedName>
    <definedName name="______cyt1">[1]Rates!$E$268</definedName>
    <definedName name="______hnt15">[1]Rates!$E$117</definedName>
    <definedName name="______hnt16" localSheetId="1">[2]Rates!$E$117</definedName>
    <definedName name="______hnt16">[9]Rates!$E$117</definedName>
    <definedName name="______hnt20">[1]Rates!$E$118</definedName>
    <definedName name="______hnt21" localSheetId="1">[2]Rates!$E$118</definedName>
    <definedName name="______hnt21">[9]Rates!$E$118</definedName>
    <definedName name="______hnt25">[1]Rates!$E$119</definedName>
    <definedName name="______hnt30" localSheetId="1">[4]Rates!$E$117</definedName>
    <definedName name="______hnt30">[5]Rates!$E$117</definedName>
    <definedName name="______hnt40" localSheetId="1">[2]Rates!$E$119</definedName>
    <definedName name="______hnt40">[9]Rates!$E$119</definedName>
    <definedName name="_____bng200" localSheetId="1">[11]Rates!$E$282</definedName>
    <definedName name="_____bng200">[13]Rates!$E$282</definedName>
    <definedName name="_____bng250" localSheetId="1">[11]Rates!$E$283</definedName>
    <definedName name="_____bng250">[13]Rates!$E$283</definedName>
    <definedName name="_____cyt1">[1]Rates!$E$268</definedName>
    <definedName name="_____hn">[4]Rates!$E$117</definedName>
    <definedName name="_____hnt15">[1]Rates!$E$117</definedName>
    <definedName name="_____hnt16" localSheetId="1">[2]Rates!$E$117</definedName>
    <definedName name="_____hnt16">[9]Rates!$E$117</definedName>
    <definedName name="_____hnt20">[1]Rates!$E$118</definedName>
    <definedName name="_____hnt21" localSheetId="1">[2]Rates!$E$118</definedName>
    <definedName name="_____hnt21">[9]Rates!$E$118</definedName>
    <definedName name="_____hnt25">[1]Rates!$E$119</definedName>
    <definedName name="_____hnt30" localSheetId="1">[4]Rates!$E$117</definedName>
    <definedName name="_____hnt30">[5]Rates!$E$117</definedName>
    <definedName name="_____hnt40" localSheetId="1">[2]Rates!$E$119</definedName>
    <definedName name="_____hnt40">[9]Rates!$E$119</definedName>
    <definedName name="____bng200" localSheetId="1">[11]Rates!$E$282</definedName>
    <definedName name="____bng200">[12]Rates!$E$282</definedName>
    <definedName name="____bng250" localSheetId="1">[11]Rates!$E$283</definedName>
    <definedName name="____bng250">[12]Rates!$E$283</definedName>
    <definedName name="____cyt1">[1]Rates!$E$268</definedName>
    <definedName name="____hnt15">[1]Rates!$E$117</definedName>
    <definedName name="____hnt16" localSheetId="1">[2]Rates!$E$117</definedName>
    <definedName name="____hnt16">[9]Rates!$E$117</definedName>
    <definedName name="____hnt20">[1]Rates!$E$118</definedName>
    <definedName name="____hnt21" localSheetId="1">[2]Rates!$E$118</definedName>
    <definedName name="____hnt21">[9]Rates!$E$118</definedName>
    <definedName name="____hnt25">[1]Rates!$E$119</definedName>
    <definedName name="____hnt30" localSheetId="1">[4]Rates!$E$117</definedName>
    <definedName name="____hnt30">[6]Rates!$E$117</definedName>
    <definedName name="____hnt40" localSheetId="1">[2]Rates!$E$119</definedName>
    <definedName name="____hnt40">[9]Rates!$E$119</definedName>
    <definedName name="____PV3">[14]Rates!$E$123</definedName>
    <definedName name="___bng200" localSheetId="1">[11]Rates!$E$282</definedName>
    <definedName name="___bng200">[11]Rates!$E$282</definedName>
    <definedName name="___bng250" localSheetId="1">[11]Rates!$E$283</definedName>
    <definedName name="___bng250">[11]Rates!$E$283</definedName>
    <definedName name="___cyt1">[1]Rates!$E$268</definedName>
    <definedName name="___hnt15">[1]Rates!$E$117</definedName>
    <definedName name="___hnt16" localSheetId="1">[2]Rates!$E$117</definedName>
    <definedName name="___hnt16">[9]Rates!$E$117</definedName>
    <definedName name="___hnt20">[1]Rates!$E$118</definedName>
    <definedName name="___hnt21" localSheetId="1">[2]Rates!$E$118</definedName>
    <definedName name="___hnt21">[9]Rates!$E$118</definedName>
    <definedName name="___hnt25">[1]Rates!$E$119</definedName>
    <definedName name="___hnt30" localSheetId="1">[4]Rates!$E$117</definedName>
    <definedName name="___hnt30">[4]Rates!$E$117</definedName>
    <definedName name="___hnt40" localSheetId="1">[2]Rates!$E$119</definedName>
    <definedName name="___hnt40">[9]Rates!$E$119</definedName>
    <definedName name="___PV3">[14]Rates!$E$123</definedName>
    <definedName name="__bn">[11]Rates!$E$283</definedName>
    <definedName name="__bng200" localSheetId="1">[11]Rates!$E$282</definedName>
    <definedName name="__bng200">[11]Rates!$E$282</definedName>
    <definedName name="__bng250" localSheetId="1">[11]Rates!$E$283</definedName>
    <definedName name="__bng250">[11]Rates!$E$283</definedName>
    <definedName name="__cyt1">[1]Rates!$E$268</definedName>
    <definedName name="__hn">[4]Rates!$E$117</definedName>
    <definedName name="__hnt15">[1]Rates!$E$117</definedName>
    <definedName name="__hnt16" localSheetId="1">[2]Rates!$E$117</definedName>
    <definedName name="__hnt16">[9]Rates!$E$117</definedName>
    <definedName name="__hnt20">[1]Rates!$E$118</definedName>
    <definedName name="__hnt21" localSheetId="1">[2]Rates!$E$118</definedName>
    <definedName name="__hnt21">[9]Rates!$E$118</definedName>
    <definedName name="__hnt25">[1]Rates!$E$119</definedName>
    <definedName name="__hnt30" localSheetId="1">[4]Rates!$E$117</definedName>
    <definedName name="__hnt30">[4]Rates!$E$117</definedName>
    <definedName name="__hnt40" localSheetId="1">[2]Rates!$E$119</definedName>
    <definedName name="__hnt40">[9]Rates!$E$119</definedName>
    <definedName name="__PV3">[14]Rates!$E$123</definedName>
    <definedName name="_bbo160">[14]Rates!$E$27</definedName>
    <definedName name="_bbo200">[14]Rates!$E$28</definedName>
    <definedName name="_bgh160">[14]Rates!$E$25</definedName>
    <definedName name="_bng100">[14]Rates!$E$288</definedName>
    <definedName name="_bng150">[14]Rates!$E$289</definedName>
    <definedName name="_bng200">[15]Rates!$E$282</definedName>
    <definedName name="_bng250">[15]Rates!$E$283</definedName>
    <definedName name="_cyt1" localSheetId="1">[2]Rates!$E$268</definedName>
    <definedName name="_cyt1">[9]Rates!$E$268</definedName>
    <definedName name="_dwm15">[14]Rates!$E$241</definedName>
    <definedName name="_dwm25">[14]Rates!$E$242</definedName>
    <definedName name="_dwm50">[14]Rates!$E$243</definedName>
    <definedName name="_fgv100">[14]Rates!$E$208</definedName>
    <definedName name="_Fill" localSheetId="1" hidden="1">#REF!</definedName>
    <definedName name="_Fill" hidden="1">#REF!</definedName>
    <definedName name="_fuf3">[14]Rates!$E$138</definedName>
    <definedName name="_gms100">[14]Rates!$E$41</definedName>
    <definedName name="_gms15">[14]Rates!$E$37</definedName>
    <definedName name="_gms25">[14]Rates!$E$38</definedName>
    <definedName name="_gms40">[14]Rates!$E$39</definedName>
    <definedName name="_hnt15" localSheetId="1">[2]Rates!$E$117</definedName>
    <definedName name="_hnt15">[9]Rates!$E$117</definedName>
    <definedName name="_hnt16" localSheetId="1">[2]Rates!$E$117</definedName>
    <definedName name="_hnt16">[9]Rates!$E$117</definedName>
    <definedName name="_hnt20" localSheetId="1">[2]Rates!$E$118</definedName>
    <definedName name="_hnt20">[9]Rates!$E$118</definedName>
    <definedName name="_hnt21" localSheetId="1">[2]Rates!$E$118</definedName>
    <definedName name="_hnt21">[9]Rates!$E$118</definedName>
    <definedName name="_hnt25" localSheetId="1">[2]Rates!$E$119</definedName>
    <definedName name="_hnt25">[9]Rates!$E$119</definedName>
    <definedName name="_hnt30" localSheetId="1">[4]Rates!$E$117</definedName>
    <definedName name="_hnt30">[4]Rates!$E$117</definedName>
    <definedName name="_hnt40" localSheetId="1">[2]Rates!$E$119</definedName>
    <definedName name="_hnt40">[9]Rates!$E$119</definedName>
    <definedName name="_Key1" localSheetId="1" hidden="1">#REF!</definedName>
    <definedName name="_Key1" hidden="1">#REF!</definedName>
    <definedName name="_Key2" localSheetId="1" hidden="1">#REF!</definedName>
    <definedName name="_Key2" hidden="1">#REF!</definedName>
    <definedName name="_Order1" hidden="1">255</definedName>
    <definedName name="_Order2" hidden="1">255</definedName>
    <definedName name="_pcp200">[14]Rates!$E$51</definedName>
    <definedName name="_PV3">[14]Rates!$E$123</definedName>
    <definedName name="_pwm15">[14]Rates!$E$244</definedName>
    <definedName name="_pwm25">[14]Rates!$E$245</definedName>
    <definedName name="_pwm50">[14]Rates!$E$246</definedName>
    <definedName name="_rec2">'[16]IPC-55SUMWORK'!$A$1:$R$37</definedName>
    <definedName name="_sav25">[17]Rates!$E$220</definedName>
    <definedName name="_Sort" localSheetId="1" hidden="1">#REF!</definedName>
    <definedName name="_Sort" hidden="1">#REF!</definedName>
    <definedName name="_tgv100">[14]Rates!$E$220</definedName>
    <definedName name="_tgv25">[14]Rates!$E$218</definedName>
    <definedName name="_tgv40">[14]Rates!$E$219</definedName>
    <definedName name="_wmc1">[14]Rates!$E$189</definedName>
    <definedName name="add">[14]Rates!$J$6</definedName>
    <definedName name="bghg">[11]Rates!$E$282</definedName>
    <definedName name="bzp">[17]Rates!$E$312</definedName>
    <definedName name="ccc">[4]Rates!$E$117</definedName>
    <definedName name="cmass" localSheetId="1">[2]Rates!$E$123</definedName>
    <definedName name="cmass">[9]Rates!$E$123</definedName>
    <definedName name="cock15">[14]Rates!$E$202</definedName>
    <definedName name="cock25">[14]Rates!$E$203</definedName>
    <definedName name="cock50">[14]Rates!$E$204</definedName>
    <definedName name="cpier" localSheetId="1">[2]Rates!$E$126</definedName>
    <definedName name="cpier">[9]Rates!$E$126</definedName>
    <definedName name="cslab">[14]Rates!$E$124</definedName>
    <definedName name="curve" localSheetId="1">[2]Rates!$E$127</definedName>
    <definedName name="curve">[9]Rates!$E$127</definedName>
    <definedName name="cytz1">[14]Rates!$E$273</definedName>
    <definedName name="d">[18]Rates!$J$9</definedName>
    <definedName name="ddd">[4]Rates!$E$118</definedName>
    <definedName name="dfr">[4]Rates!$E$118</definedName>
    <definedName name="Disbursement">'[19]IPC-49SUMWORK'!$A$1:$R$37</definedName>
    <definedName name="dsdsf">[4]Rates!$E$117</definedName>
    <definedName name="f150d20">[14]Rates!$E$67</definedName>
    <definedName name="fczt">[14]Rates!$E$264</definedName>
    <definedName name="fggf">[11]Rates!$E$283</definedName>
    <definedName name="fine1" localSheetId="1">[2]Rates!$E$137</definedName>
    <definedName name="fine1">[9]Rates!$E$137</definedName>
    <definedName name="fine2">[14]Rates!$E$135</definedName>
    <definedName name="fine3" localSheetId="1">[2]Rates!$E$139</definedName>
    <definedName name="fine3">[9]Rates!$E$139</definedName>
    <definedName name="fine4">[14]Rates!$E$137</definedName>
    <definedName name="fire">[14]Rates!$E$317</definedName>
    <definedName name="G" localSheetId="1">[2]Rates!$E$126</definedName>
    <definedName name="G">[3]Rates!$E$126</definedName>
    <definedName name="gghghg">[11]Rates!$E$282</definedName>
    <definedName name="ghhh">[4]Rates!$E$117</definedName>
    <definedName name="gjhj">[11]Rates!$E$283</definedName>
    <definedName name="gjin" localSheetId="1">[2]Rates!$E$143</definedName>
    <definedName name="gjin">[9]Rates!$E$143</definedName>
    <definedName name="gjina" localSheetId="1">[2]Rates!$E$143</definedName>
    <definedName name="gjina">[9]Rates!$E$143</definedName>
    <definedName name="gmsp15">[14]Rates!$E$43</definedName>
    <definedName name="gmsp25">[14]Rates!$E$44</definedName>
    <definedName name="gmsp50">[14]Rates!$E$45</definedName>
    <definedName name="hxs" localSheetId="1">[2]Rates!$L$12</definedName>
    <definedName name="hxs">[9]Rates!$L$12</definedName>
    <definedName name="hxsa" localSheetId="1">[2]Rates!$L$12</definedName>
    <definedName name="hxsa">[9]Rates!$L$12</definedName>
    <definedName name="jhpd">[14]Rates!$E$269</definedName>
    <definedName name="jkkk">[4]Rates!$E$117</definedName>
    <definedName name="m">#REF!</definedName>
    <definedName name="mesh142" localSheetId="1">[2]Rates!$E$144</definedName>
    <definedName name="mesh142">[9]Rates!$E$144</definedName>
    <definedName name="mesh150" localSheetId="1">[2]Rates!$E$144</definedName>
    <definedName name="mesh150">[9]Rates!$E$144</definedName>
    <definedName name="mkhl">[14]Rates!$J$1</definedName>
    <definedName name="mkhl1" localSheetId="1">[20]Rates!$J$1</definedName>
    <definedName name="mkhl1">[21]Rates!$J$1</definedName>
    <definedName name="N">[22]Rates!$E$126</definedName>
    <definedName name="Nyamira">[22]Rates!$E$118</definedName>
    <definedName name="oko">[14]Rates!$J$11</definedName>
    <definedName name="pcp">[14]Rates!$E$259</definedName>
    <definedName name="_xlnm.Print_Area" localSheetId="1">'Bill No. 1 Filter Repair Works'!$A$1:$F$56</definedName>
    <definedName name="_xlnm.Print_Area" localSheetId="2">'Bill no. 2 - New Line'!$A$1:$F$237</definedName>
    <definedName name="_xlnm.Print_Area" localSheetId="3">Dayworks!$A$1:$F$306</definedName>
    <definedName name="_xlnm.Print_Area" localSheetId="4">'Grand Summary'!$A$1:$C$11</definedName>
    <definedName name="_xlnm.Print_Area" localSheetId="0">'Preliminary and General'!$A$1:$F$100</definedName>
    <definedName name="_xlnm.Print_Area">#REF!</definedName>
    <definedName name="_xlnm.Print_Titles" localSheetId="1">'Bill No. 1 Filter Repair Works'!$1:$6</definedName>
    <definedName name="_xlnm.Print_Titles" localSheetId="2">'Bill no. 2 - New Line'!$1:$5</definedName>
    <definedName name="_xlnm.Print_Titles" localSheetId="3">Dayworks!$3:$3</definedName>
    <definedName name="_xlnm.Print_Titles" localSheetId="0">'Preliminary and General'!$1:$4</definedName>
    <definedName name="PV">[14]Rates!$E$126</definedName>
    <definedName name="rgqb" localSheetId="1">[2]Rates!$E$253</definedName>
    <definedName name="rgqb">[9]Rates!$E$253</definedName>
    <definedName name="rgqb1" localSheetId="1">[2]Rates!$E$253</definedName>
    <definedName name="rgqb1">[9]Rates!$E$253</definedName>
    <definedName name="rgwc" localSheetId="1">[2]Rates!$E$256</definedName>
    <definedName name="rgwc">[9]Rates!$E$256</definedName>
    <definedName name="rgwcc" localSheetId="1">[2]Rates!$E$256</definedName>
    <definedName name="rgwcc">[9]Rates!$E$256</definedName>
    <definedName name="rgwt">[14]Rates!$E$261</definedName>
    <definedName name="rocka">[14]Rates!$E$112</definedName>
    <definedName name="rockb">[14]Rates!$E$113</definedName>
    <definedName name="rockc">[14]Rates!$E$114</definedName>
    <definedName name="rough">[14]Rates!$E$133</definedName>
    <definedName name="sdd">[11]Rates!$E$283</definedName>
    <definedName name="sddd">[4]Rates!$E$117</definedName>
    <definedName name="sluv100">[14]Rates!$E$233</definedName>
    <definedName name="sluv150">[14]Rates!$E$234</definedName>
    <definedName name="tgms">[14]Rates!$E$107</definedName>
    <definedName name="trans">[14]Rates!$E$121</definedName>
    <definedName name="tree1">[14]Rates!$E$5</definedName>
    <definedName name="tree2">[14]Rates!$E$6</definedName>
    <definedName name="tree3">[14]Rates!$E$7</definedName>
    <definedName name="tzxs">[14]Rates!$J$8</definedName>
    <definedName name="v12c15">[14]Rates!$E$176</definedName>
    <definedName name="wo12d16">[14]Rates!$E$147</definedName>
    <definedName name="wo16d15">[14]Rates!$E$157</definedName>
    <definedName name="ygj1">[14]Rates!$E$314</definedName>
    <definedName name="yhnt">[14]Rates!$E$120</definedName>
    <definedName name="zgjf100">[14]Rates!$E$301</definedName>
    <definedName name="zgjf150">[14]Rates!$E$302</definedName>
    <definedName name="zgjf80">[17]Rates!$E$291</definedName>
    <definedName name="zhfl">[14]Rates!$J$5</definedName>
  </definedNames>
  <calcPr calcId="191029"/>
</workbook>
</file>

<file path=xl/calcChain.xml><?xml version="1.0" encoding="utf-8"?>
<calcChain xmlns="http://schemas.openxmlformats.org/spreadsheetml/2006/main">
  <c r="F78" i="3" l="1"/>
  <c r="F18" i="3" l="1"/>
  <c r="F40" i="57" l="1"/>
  <c r="F42" i="57"/>
  <c r="F118" i="57"/>
  <c r="F141" i="57"/>
  <c r="F83" i="57"/>
  <c r="F12" i="57"/>
  <c r="D10" i="57" l="1"/>
  <c r="D25" i="57" s="1"/>
  <c r="D48" i="3"/>
  <c r="D50" i="3" s="1"/>
  <c r="D52" i="3" s="1"/>
  <c r="D46" i="3"/>
  <c r="D38" i="3"/>
  <c r="D26" i="3"/>
  <c r="D98" i="3" l="1"/>
  <c r="F26" i="3"/>
  <c r="F42" i="3"/>
  <c r="F40" i="3"/>
  <c r="F48" i="3"/>
  <c r="F50" i="3"/>
  <c r="F52" i="3"/>
  <c r="F46" i="3"/>
  <c r="D211" i="57" l="1"/>
  <c r="F38" i="3"/>
  <c r="D54" i="3" s="1"/>
  <c r="F211" i="57" l="1"/>
  <c r="F54" i="3"/>
  <c r="D54" i="58"/>
  <c r="F54" i="58" s="1"/>
  <c r="F52" i="58"/>
  <c r="D48" i="58"/>
  <c r="F48" i="58" s="1"/>
  <c r="D44" i="58"/>
  <c r="D46" i="58" s="1"/>
  <c r="F46" i="58" s="1"/>
  <c r="D26" i="58"/>
  <c r="F26" i="58" s="1"/>
  <c r="D24" i="58"/>
  <c r="F24" i="58" s="1"/>
  <c r="D22" i="58"/>
  <c r="F22" i="58" s="1"/>
  <c r="D16" i="58"/>
  <c r="F16" i="58" s="1"/>
  <c r="D14" i="58"/>
  <c r="F14" i="58" s="1"/>
  <c r="F44" i="58" l="1"/>
  <c r="D34" i="58"/>
  <c r="F34" i="58" s="1"/>
  <c r="D28" i="58"/>
  <c r="D12" i="58" l="1"/>
  <c r="F12" i="58" s="1"/>
  <c r="D40" i="58"/>
  <c r="D30" i="58"/>
  <c r="F28" i="58"/>
  <c r="D36" i="58"/>
  <c r="F36" i="58" s="1"/>
  <c r="D32" i="58" l="1"/>
  <c r="F32" i="58" s="1"/>
  <c r="F30" i="58"/>
  <c r="F40" i="58"/>
  <c r="D10" i="58"/>
  <c r="F10" i="58" s="1"/>
  <c r="F56" i="58" l="1"/>
  <c r="C5" i="8" s="1"/>
  <c r="F219" i="57" l="1"/>
  <c r="F215" i="57"/>
  <c r="D209" i="57"/>
  <c r="F207" i="57"/>
  <c r="F205" i="57"/>
  <c r="F203" i="57"/>
  <c r="F198" i="57"/>
  <c r="F197" i="57"/>
  <c r="F195" i="57"/>
  <c r="F193" i="57"/>
  <c r="F191" i="57"/>
  <c r="F187" i="57"/>
  <c r="F185" i="57"/>
  <c r="F180" i="57"/>
  <c r="F174" i="57"/>
  <c r="F172" i="57"/>
  <c r="F170" i="57"/>
  <c r="F168" i="57"/>
  <c r="F166" i="57"/>
  <c r="F159" i="57"/>
  <c r="F157" i="57"/>
  <c r="F155" i="57"/>
  <c r="F153" i="57"/>
  <c r="F151" i="57"/>
  <c r="F149" i="57"/>
  <c r="F147" i="57"/>
  <c r="F145" i="57"/>
  <c r="F139" i="57"/>
  <c r="F137" i="57"/>
  <c r="F135" i="57"/>
  <c r="F133" i="57"/>
  <c r="F131" i="57"/>
  <c r="F129" i="57"/>
  <c r="F127" i="57"/>
  <c r="F125" i="57"/>
  <c r="F122" i="57"/>
  <c r="F120" i="57"/>
  <c r="F116" i="57"/>
  <c r="F112" i="57"/>
  <c r="F110" i="57"/>
  <c r="F108" i="57"/>
  <c r="F106" i="57"/>
  <c r="F104" i="57"/>
  <c r="F102" i="57"/>
  <c r="F100" i="57"/>
  <c r="F98" i="57"/>
  <c r="F96" i="57"/>
  <c r="F94" i="57"/>
  <c r="F92" i="57"/>
  <c r="F90" i="57"/>
  <c r="F88" i="57"/>
  <c r="F81" i="57"/>
  <c r="F79" i="57"/>
  <c r="F77" i="57"/>
  <c r="F75" i="57"/>
  <c r="F73" i="57"/>
  <c r="F71" i="57"/>
  <c r="F69" i="57"/>
  <c r="F65" i="57"/>
  <c r="F60" i="57"/>
  <c r="F58" i="57"/>
  <c r="F56" i="57"/>
  <c r="F52" i="57"/>
  <c r="F46" i="57"/>
  <c r="F44" i="57"/>
  <c r="F34" i="57"/>
  <c r="F30" i="57"/>
  <c r="F25" i="57"/>
  <c r="F20" i="57"/>
  <c r="F18" i="57"/>
  <c r="F10" i="57"/>
  <c r="F209" i="57" l="1"/>
  <c r="F222" i="57" s="1"/>
  <c r="F235" i="57" s="1"/>
  <c r="F32" i="57"/>
  <c r="F123" i="57"/>
  <c r="F233" i="57" s="1"/>
  <c r="F48" i="57"/>
  <c r="F50" i="57"/>
  <c r="F85" i="57" l="1"/>
  <c r="F231" i="57" s="1"/>
  <c r="F237" i="57" s="1"/>
  <c r="C6" i="8" s="1"/>
  <c r="F98" i="3" l="1"/>
  <c r="D69" i="3"/>
  <c r="F69" i="3" s="1"/>
  <c r="F65" i="3"/>
  <c r="D61" i="3"/>
  <c r="F61" i="3" s="1"/>
  <c r="F22" i="3"/>
  <c r="F20" i="3"/>
  <c r="D24" i="3" l="1"/>
  <c r="F24" i="3" s="1"/>
  <c r="F28" i="3" s="1"/>
  <c r="F30" i="3" l="1"/>
  <c r="F71" i="3" l="1"/>
  <c r="F73" i="3" s="1"/>
  <c r="F82" i="3"/>
  <c r="D84" i="3" l="1"/>
  <c r="F84" i="3" s="1"/>
  <c r="D80" i="3"/>
  <c r="F80" i="3" s="1"/>
  <c r="F86" i="3" l="1"/>
  <c r="D88" i="3" s="1"/>
  <c r="F88" i="3" s="1"/>
  <c r="F100" i="3" s="1"/>
  <c r="C4" i="8" l="1"/>
  <c r="C7" i="8" l="1"/>
  <c r="C8" i="8" s="1"/>
  <c r="C9" i="8" l="1"/>
  <c r="C10" i="8" s="1"/>
  <c r="C11" i="8" s="1"/>
</calcChain>
</file>

<file path=xl/sharedStrings.xml><?xml version="1.0" encoding="utf-8"?>
<sst xmlns="http://schemas.openxmlformats.org/spreadsheetml/2006/main" count="1344" uniqueCount="912">
  <si>
    <t>Quantity</t>
  </si>
  <si>
    <t>Amount</t>
  </si>
  <si>
    <t>Item</t>
  </si>
  <si>
    <t>Description</t>
  </si>
  <si>
    <t>Unit</t>
  </si>
  <si>
    <t>Rate</t>
  </si>
  <si>
    <t>No</t>
  </si>
  <si>
    <t>(KSh.)</t>
  </si>
  <si>
    <t>CLASS A  - GENERAL ITEMS</t>
  </si>
  <si>
    <t>The rates entered in the following schedules will be</t>
  </si>
  <si>
    <t>used in assessing the cost of any extra work ordered by</t>
  </si>
  <si>
    <t>the Engineer for execution on a Dayworks basis.</t>
  </si>
  <si>
    <t>If any rate is found to be  grossly in excess of prevailing</t>
  </si>
  <si>
    <t>market rates the Engineer shall use the market rate for this</t>
  </si>
  <si>
    <t>purpose. The rates indicated are to include for Contractor's</t>
  </si>
  <si>
    <t xml:space="preserve">profit, administration, tools, supervision, overheads and all </t>
  </si>
  <si>
    <t>other costs in relation to the provision of  labour, materials</t>
  </si>
  <si>
    <t>or plant indicated.</t>
  </si>
  <si>
    <t>A411.1</t>
  </si>
  <si>
    <t>A411.2</t>
  </si>
  <si>
    <t>Foreman</t>
  </si>
  <si>
    <t>A411.3</t>
  </si>
  <si>
    <t>A411.4</t>
  </si>
  <si>
    <t>Plant operator</t>
  </si>
  <si>
    <t>A411.5</t>
  </si>
  <si>
    <t>A411.6</t>
  </si>
  <si>
    <t>Mason</t>
  </si>
  <si>
    <t>A411.7</t>
  </si>
  <si>
    <t>A411.8</t>
  </si>
  <si>
    <t>Carpenter</t>
  </si>
  <si>
    <t>A411.9</t>
  </si>
  <si>
    <t>A411.10</t>
  </si>
  <si>
    <t>Pipelayer</t>
  </si>
  <si>
    <t>A411.11</t>
  </si>
  <si>
    <t>A411.12</t>
  </si>
  <si>
    <t>Surveyor</t>
  </si>
  <si>
    <t>A411.13</t>
  </si>
  <si>
    <t>Painter</t>
  </si>
  <si>
    <t>A411.14</t>
  </si>
  <si>
    <t>A411.15</t>
  </si>
  <si>
    <t>A413.1</t>
  </si>
  <si>
    <t>A413.2</t>
  </si>
  <si>
    <t>A413.3</t>
  </si>
  <si>
    <t>A413.4</t>
  </si>
  <si>
    <t>nr</t>
  </si>
  <si>
    <t>A413.5</t>
  </si>
  <si>
    <t>A413.6</t>
  </si>
  <si>
    <t>A413.7</t>
  </si>
  <si>
    <t>A413.8</t>
  </si>
  <si>
    <t>m</t>
  </si>
  <si>
    <t>A413.9</t>
  </si>
  <si>
    <t>A413.10</t>
  </si>
  <si>
    <t>A413.11</t>
  </si>
  <si>
    <t>A413.12</t>
  </si>
  <si>
    <t>A413.13</t>
  </si>
  <si>
    <t>A413.14</t>
  </si>
  <si>
    <t>A413.15</t>
  </si>
  <si>
    <t>A413.16</t>
  </si>
  <si>
    <t>A413.17</t>
  </si>
  <si>
    <t>A413.18</t>
  </si>
  <si>
    <t>A413.19</t>
  </si>
  <si>
    <t>A413.20</t>
  </si>
  <si>
    <t>A413.21</t>
  </si>
  <si>
    <t>A413.22</t>
  </si>
  <si>
    <t>A413.23</t>
  </si>
  <si>
    <t>A413.24</t>
  </si>
  <si>
    <t>A413.25</t>
  </si>
  <si>
    <t>A413.26</t>
  </si>
  <si>
    <t>A413.27</t>
  </si>
  <si>
    <t>A413.28</t>
  </si>
  <si>
    <t>A413.29</t>
  </si>
  <si>
    <t>A413.30</t>
  </si>
  <si>
    <t>A413.31</t>
  </si>
  <si>
    <t>A413.32</t>
  </si>
  <si>
    <t>A413.33</t>
  </si>
  <si>
    <t>A413.34</t>
  </si>
  <si>
    <t>Total C/F to Next Page</t>
  </si>
  <si>
    <t>Total B/F From Previous Page</t>
  </si>
  <si>
    <t>A413.35</t>
  </si>
  <si>
    <t>A413.36</t>
  </si>
  <si>
    <t>A413.37</t>
  </si>
  <si>
    <t>A413.38</t>
  </si>
  <si>
    <t>A413.39</t>
  </si>
  <si>
    <t>A413.40</t>
  </si>
  <si>
    <t>A413.41</t>
  </si>
  <si>
    <t>A413.42</t>
  </si>
  <si>
    <t>A413.43</t>
  </si>
  <si>
    <t>sum</t>
  </si>
  <si>
    <t>A415.1</t>
  </si>
  <si>
    <t>A415.2</t>
  </si>
  <si>
    <t>A415.3</t>
  </si>
  <si>
    <t>A415.4</t>
  </si>
  <si>
    <t>A415.5</t>
  </si>
  <si>
    <t>A415.6</t>
  </si>
  <si>
    <t>A415.7</t>
  </si>
  <si>
    <t>A415.8</t>
  </si>
  <si>
    <t>A415.9</t>
  </si>
  <si>
    <t>A415.10</t>
  </si>
  <si>
    <t>A415.11</t>
  </si>
  <si>
    <t>A415.12</t>
  </si>
  <si>
    <t>A415.13</t>
  </si>
  <si>
    <t>A415.14</t>
  </si>
  <si>
    <t>A415.15</t>
  </si>
  <si>
    <t>A415.16</t>
  </si>
  <si>
    <t>A415.17</t>
  </si>
  <si>
    <t>A415.18</t>
  </si>
  <si>
    <t>A415.19</t>
  </si>
  <si>
    <t>A415.20</t>
  </si>
  <si>
    <t>A415.21</t>
  </si>
  <si>
    <t>A415.22</t>
  </si>
  <si>
    <t>A415.23</t>
  </si>
  <si>
    <t>BILL NO. 1 - PRELIMINARIES AND GENERAL ITEMS</t>
  </si>
  <si>
    <t>Contractual Requirements</t>
  </si>
  <si>
    <t>A110.1</t>
  </si>
  <si>
    <t>A120</t>
  </si>
  <si>
    <t>A130</t>
  </si>
  <si>
    <t>A190.1</t>
  </si>
  <si>
    <t>Setting out the Works as specified or directed by the Engineer</t>
  </si>
  <si>
    <t>A190.2</t>
  </si>
  <si>
    <t>A190.3</t>
  </si>
  <si>
    <t>Allow for monthly site meetings as specified or directed by the Engineer.</t>
  </si>
  <si>
    <t>month</t>
  </si>
  <si>
    <t>A190.4</t>
  </si>
  <si>
    <t>A190.5</t>
  </si>
  <si>
    <t>%</t>
  </si>
  <si>
    <t>Specified Requirements</t>
  </si>
  <si>
    <t>Attendance Upon Engineer's Staff</t>
  </si>
  <si>
    <t>Testing of Materials and Works</t>
  </si>
  <si>
    <t>A250.1</t>
  </si>
  <si>
    <t>Allow for testing of materials as specified or directed by the Engineer (Provisional)</t>
  </si>
  <si>
    <t>A250.2</t>
  </si>
  <si>
    <t>A260.1</t>
  </si>
  <si>
    <t>A260.2</t>
  </si>
  <si>
    <t>Project Signboard and Plaque</t>
  </si>
  <si>
    <t>A279.1</t>
  </si>
  <si>
    <t>Provision, fixing and maintaining of signboards</t>
  </si>
  <si>
    <t>A279.2</t>
  </si>
  <si>
    <t>Allow for the construction of Project Plaque at conspicous place as directed (Provisional)</t>
  </si>
  <si>
    <t>A279.3</t>
  </si>
  <si>
    <t>Provisional Sums - Dayworks</t>
  </si>
  <si>
    <t>A 411</t>
  </si>
  <si>
    <t>A 412</t>
  </si>
  <si>
    <t>A 413</t>
  </si>
  <si>
    <t>A 414</t>
  </si>
  <si>
    <t>A 415</t>
  </si>
  <si>
    <t>A 416</t>
  </si>
  <si>
    <t>Other Provisional Sums</t>
  </si>
  <si>
    <t>A.420.4</t>
  </si>
  <si>
    <t>B112</t>
  </si>
  <si>
    <t>ha</t>
  </si>
  <si>
    <t>D210</t>
  </si>
  <si>
    <t>D220</t>
  </si>
  <si>
    <t>D230</t>
  </si>
  <si>
    <t>Crossings</t>
  </si>
  <si>
    <t>L111</t>
  </si>
  <si>
    <t>L121</t>
  </si>
  <si>
    <t>Preliminaries and General Items</t>
  </si>
  <si>
    <t>TOTAL</t>
  </si>
  <si>
    <t>D100</t>
  </si>
  <si>
    <t>Total C/F to Collection Sheet</t>
  </si>
  <si>
    <t>16% VAT</t>
  </si>
  <si>
    <t>Amount (KSh.)</t>
  </si>
  <si>
    <t>Bill No.</t>
  </si>
  <si>
    <t xml:space="preserve">GRAND SUMMARY </t>
  </si>
  <si>
    <t>PS</t>
  </si>
  <si>
    <t>A.420.6</t>
  </si>
  <si>
    <t>Add a percentage for the Contractors profit for Item A279.2</t>
  </si>
  <si>
    <t>Add a percentage for the Contractors profit for Dayworks Labour</t>
  </si>
  <si>
    <t>Add a percentage for the Contractors profit for Dayworks Materials</t>
  </si>
  <si>
    <t>Add a percentage for the Contractors profit for Dayworks Plant</t>
  </si>
  <si>
    <t>Add a percentage for the Contractors profit for Item A250.1</t>
  </si>
  <si>
    <t xml:space="preserve">DAY WORKS SCHEDULE </t>
  </si>
  <si>
    <t>ITEM</t>
  </si>
  <si>
    <t>DESCRIPTION</t>
  </si>
  <si>
    <t>UNIT</t>
  </si>
  <si>
    <t>QTY</t>
  </si>
  <si>
    <t>RATE (Kshs)</t>
  </si>
  <si>
    <t>Amount (Ksh)</t>
  </si>
  <si>
    <t>PLANTS AND EQUIPMENT</t>
  </si>
  <si>
    <t xml:space="preserve">Welding machine (gasoline powered) </t>
  </si>
  <si>
    <t>Hr</t>
  </si>
  <si>
    <t>Grinding machine</t>
  </si>
  <si>
    <t>Generator set</t>
  </si>
  <si>
    <t>Porker vibrator</t>
  </si>
  <si>
    <t>Concrete mixer</t>
  </si>
  <si>
    <t>Dewatering pump</t>
  </si>
  <si>
    <t>Excavator with bucket</t>
  </si>
  <si>
    <t>Excavator with Harmmer</t>
  </si>
  <si>
    <t>Low bed truck</t>
  </si>
  <si>
    <t>Lorry mounted Crane</t>
  </si>
  <si>
    <t xml:space="preserve">Compressor </t>
  </si>
  <si>
    <t>Backhoe Excavator</t>
  </si>
  <si>
    <t>Damper</t>
  </si>
  <si>
    <t>Damping truck</t>
  </si>
  <si>
    <t>Single cabin pickup</t>
  </si>
  <si>
    <t>Double cabin pickup</t>
  </si>
  <si>
    <t>7 Ton Lorry</t>
  </si>
  <si>
    <t>18 Ton Lorry</t>
  </si>
  <si>
    <t>Pressure testing machine</t>
  </si>
  <si>
    <t>45 ton compactor</t>
  </si>
  <si>
    <t>5 ton Roller</t>
  </si>
  <si>
    <t>Vehicle mounted lifting crane</t>
  </si>
  <si>
    <t>Water tanker</t>
  </si>
  <si>
    <t>MATERIALS</t>
  </si>
  <si>
    <t>PIPES</t>
  </si>
  <si>
    <t>DN 13 Class 'B' GI pipe</t>
  </si>
  <si>
    <t>DN 20  Class 'B' GI pipe</t>
  </si>
  <si>
    <t>DN 25 Class 'B' GI pipe</t>
  </si>
  <si>
    <t>DN 37 Class 'B' GI pipe</t>
  </si>
  <si>
    <t>DN 50 GI  Class 'B' pipe</t>
  </si>
  <si>
    <t>DN 63 class 'B' GI pipe</t>
  </si>
  <si>
    <t>DN 100 class 'B' GI pipe</t>
  </si>
  <si>
    <t>DN 150 class 'B' GI pipe</t>
  </si>
  <si>
    <t>DN 200 class 'B' GI pipe</t>
  </si>
  <si>
    <t>DN 250 class 'B' GI pipe</t>
  </si>
  <si>
    <t>DN 25 CLASS 'D' UPVC pipe</t>
  </si>
  <si>
    <t>DN 40 CLASS 'D' UPVC pipe</t>
  </si>
  <si>
    <t>DN 50 CLASS 'D' UPVC pipe</t>
  </si>
  <si>
    <t>DN 63 CLASS 'D' UPVC pipe</t>
  </si>
  <si>
    <t>DN 90 CLASS 'D' UPVC pipe</t>
  </si>
  <si>
    <t>DN 110 CLASS 'D' UPVC pipe</t>
  </si>
  <si>
    <t>DN 160 CLASS 'D' UPVC pipe</t>
  </si>
  <si>
    <t>DN 200 CLASS 'D' UPVC pipe</t>
  </si>
  <si>
    <t>DN 250 CLASS 'D' UPVC pipe</t>
  </si>
  <si>
    <t>DN 280 CLASS 'D' UPVC pipe</t>
  </si>
  <si>
    <t>DN 315 CLASS 'D' UPVC pipe</t>
  </si>
  <si>
    <t>DN 355 CLASS 'D' UPVC pipe</t>
  </si>
  <si>
    <t>DN 400 CLASS 'D' UPVC pipe</t>
  </si>
  <si>
    <t xml:space="preserve"> DN 20 HDPE PIPE(PN 16)</t>
  </si>
  <si>
    <t>DN 25 HDPE PIPE(PN16)</t>
  </si>
  <si>
    <t>DN 32 HDPE  PIPE(PN 16)</t>
  </si>
  <si>
    <t>DN 50 HDPE(PN16)</t>
  </si>
  <si>
    <t>DN 63 HDPE (PN 16)</t>
  </si>
  <si>
    <t>DN 90 HDPE (PN 16)</t>
  </si>
  <si>
    <t>DN 110 HDPE (PN 16)</t>
  </si>
  <si>
    <t>DN 160 HDPE (PN 16)</t>
  </si>
  <si>
    <t>DN 200 HDPE (PN 16)</t>
  </si>
  <si>
    <t>DN 100 externally  Epoxy coated and internally cement lined  socket and spigot steel pipes.</t>
  </si>
  <si>
    <t>DN 150 externally  Epoxy coated and internally cement lined  socket and spigot steel pipes.</t>
  </si>
  <si>
    <t>DN 200 externally  Epoxy coated and internally cement lined  socket and spigot steel pipes.</t>
  </si>
  <si>
    <t>DN 225 externally  Epoxy coated and internally cement lined  socket and spigot steel pipes.</t>
  </si>
  <si>
    <t>DN 250 externally  Epoxy coated and internally cement lined  socket and spigot steel pipes.</t>
  </si>
  <si>
    <t>DN 300 externally  Epoxy coated and internally cement lined  socket and spigot steel pipes.</t>
  </si>
  <si>
    <t>DN 350 externally  Epoxy coated and internally cement lined  socket and spigot steel pipes.</t>
  </si>
  <si>
    <t>DN 375 externally  Epoxy coated and internally cement lined  socket and spigot steel pipes.</t>
  </si>
  <si>
    <t>DN 400 externally  Epoxy coated and internally cement lined  socket and spigot steel pipes.</t>
  </si>
  <si>
    <t>DN 450 externally  Epoxy coated and internally cement lined  socket and spigot steel pipes.</t>
  </si>
  <si>
    <t>DN 500 externally  Epoxy coated and internally cement lined  socket and spigot steel pipes.</t>
  </si>
  <si>
    <t>DN 550 externally  Epoxy coated and internally cement lined  socket and spigot steel pipes.</t>
  </si>
  <si>
    <t>DN 600 externally  Epoxy coated and internally cement lined  socket and spigot steel pipes.</t>
  </si>
  <si>
    <t>Precast reinforced concrete 1200mmx14000 box culvert</t>
  </si>
  <si>
    <t>5/8 '' Bolts and nuts m16</t>
  </si>
  <si>
    <t>Bolts ,nuts  and washers m20(Include washers)</t>
  </si>
  <si>
    <t>Bolts,nuts and nuts  m22</t>
  </si>
  <si>
    <t>Bolts ,nuts and washers  m25</t>
  </si>
  <si>
    <t>Red soil</t>
  </si>
  <si>
    <t>m3</t>
  </si>
  <si>
    <t>Gaskets (3mm &amp; 5mm)</t>
  </si>
  <si>
    <t>Roll</t>
  </si>
  <si>
    <t>COUPLINGS</t>
  </si>
  <si>
    <t>DN 50 step down coupling</t>
  </si>
  <si>
    <t>DN75 step down coupling</t>
  </si>
  <si>
    <t>DN 100 step down coupling</t>
  </si>
  <si>
    <t>DN 150 step down coupling</t>
  </si>
  <si>
    <t>DN 200 step down coupling</t>
  </si>
  <si>
    <t>DN 250 step down coupling</t>
  </si>
  <si>
    <t>DN 300 step down coupling</t>
  </si>
  <si>
    <t>DN 400 step down coupling</t>
  </si>
  <si>
    <t>DN 450 step down coupling</t>
  </si>
  <si>
    <t>DN 500 step down coupling</t>
  </si>
  <si>
    <t>DN 600 step down coupling</t>
  </si>
  <si>
    <t>DN 20 Mechanical coupling</t>
  </si>
  <si>
    <t>DN 25 Mechanical coupling</t>
  </si>
  <si>
    <t>DN 50 Mechanical coupling</t>
  </si>
  <si>
    <t>DN75 Mechanical coupling</t>
  </si>
  <si>
    <t>DN 100 Mechanical coupling</t>
  </si>
  <si>
    <t>DN 150 Mechanical coupling</t>
  </si>
  <si>
    <t>DN 200 Mechanical coupling</t>
  </si>
  <si>
    <t>DN 250 Mechanical coupling</t>
  </si>
  <si>
    <t>DN 300 Mechanical coupling</t>
  </si>
  <si>
    <t>DN 400 Mechanical coupling</t>
  </si>
  <si>
    <t>DN 450 Mechanical coupling</t>
  </si>
  <si>
    <t>DN 500 Mechanical coupling</t>
  </si>
  <si>
    <t>VALVES</t>
  </si>
  <si>
    <t>DN 20 PN 16 gate valve</t>
  </si>
  <si>
    <t>DN 25 PN 16 gate valve</t>
  </si>
  <si>
    <t>DN 37 PN 16 gate valve</t>
  </si>
  <si>
    <t>DN 50 PN 16 gate valve</t>
  </si>
  <si>
    <t>DN 63 PN 16 gate valve</t>
  </si>
  <si>
    <t>DN 75 PN 16 gate valve</t>
  </si>
  <si>
    <t>DN 100 PN 16 gate valve</t>
  </si>
  <si>
    <t>DN 50 PN 16 sluice valve</t>
  </si>
  <si>
    <t>DN75 PN 16  sluice valve</t>
  </si>
  <si>
    <t>DN 100 PN  sluice valve</t>
  </si>
  <si>
    <t>DN 150 PN  sluice valve</t>
  </si>
  <si>
    <t>DN 200 PN  sluice valve</t>
  </si>
  <si>
    <t>DN 250 PN  sluice valve</t>
  </si>
  <si>
    <t>DN 300 PN  sluice valve</t>
  </si>
  <si>
    <t>DN 400 PN 16 sluice valve</t>
  </si>
  <si>
    <t>DN 450 PN 16  sluice valve</t>
  </si>
  <si>
    <t>DN 500 PN  sluice valve</t>
  </si>
  <si>
    <t>DN 600 PN 16  sluice valve</t>
  </si>
  <si>
    <t>DN 75 Double orifice Airvalve</t>
  </si>
  <si>
    <t>DN 100 Double orifice Airvalve</t>
  </si>
  <si>
    <t>DN 150 Double orifice Airvalve</t>
  </si>
  <si>
    <t>DN 50 type single orifice Airvalve</t>
  </si>
  <si>
    <t>DN 75 type single orifice Airvalve</t>
  </si>
  <si>
    <t>DN 100 type single orifice Airvalve</t>
  </si>
  <si>
    <t>DN 150 type single orifice Airvalve</t>
  </si>
  <si>
    <t>Type 2 fire hydrant</t>
  </si>
  <si>
    <t>Type 1 fire hydrant</t>
  </si>
  <si>
    <t>Engaved Marker post</t>
  </si>
  <si>
    <t>Complete washout setup (Either type)</t>
  </si>
  <si>
    <t>TAPERS</t>
  </si>
  <si>
    <t>DN 150 x100 Flanged steel taper</t>
  </si>
  <si>
    <t>DN 200 x150 Flanged steel taper</t>
  </si>
  <si>
    <t>DN 250 x200 Flanged steel taper</t>
  </si>
  <si>
    <t>DN 300 x250  Flanged steel taper</t>
  </si>
  <si>
    <t>DN 400 x300  Flanged steel taper</t>
  </si>
  <si>
    <t>DN 450 x400 Flanged steel taper</t>
  </si>
  <si>
    <t>DN 500x400mm Flanged steel taper</t>
  </si>
  <si>
    <t>DN 600 X500 Flanged steel taper</t>
  </si>
  <si>
    <t>ADAPTORS</t>
  </si>
  <si>
    <t>DN 50 Flange adaptor</t>
  </si>
  <si>
    <t>DN 75 Flange adaptor</t>
  </si>
  <si>
    <t>DN 100 Flange adaptor</t>
  </si>
  <si>
    <t>DN 150 Flange adaptor</t>
  </si>
  <si>
    <t>DN 200 Flange adaptor</t>
  </si>
  <si>
    <t>DN 250 Flange adaptor</t>
  </si>
  <si>
    <t>DN 300 Flange adaptor</t>
  </si>
  <si>
    <t>DN 350 Flange adaptor</t>
  </si>
  <si>
    <t>DN 375 Flange adaptor</t>
  </si>
  <si>
    <t>DN 400 Flange adaptor</t>
  </si>
  <si>
    <t>DN 450 Flange adaptor</t>
  </si>
  <si>
    <t>DN 500 Flange adaptor</t>
  </si>
  <si>
    <t>DN 550 Flange adaptor</t>
  </si>
  <si>
    <t>DN 600 Flange adaptor</t>
  </si>
  <si>
    <t>TEES</t>
  </si>
  <si>
    <t>DN 50 Flanged steel tee.</t>
  </si>
  <si>
    <t>DN75  Flanged steel tee.</t>
  </si>
  <si>
    <t>DN 100  Flanged steel tee.</t>
  </si>
  <si>
    <t>DN 150  Flanged steel tee.</t>
  </si>
  <si>
    <t>DN 200  Flanged steel tee.</t>
  </si>
  <si>
    <t>DN 250  Flanged steel tee.</t>
  </si>
  <si>
    <t>DN 300  Flanged steel tee.</t>
  </si>
  <si>
    <t>DN 400  Flanged steel tee.</t>
  </si>
  <si>
    <t>DN 450  Flanged steel tee.</t>
  </si>
  <si>
    <t>DN 500  Flanged steel tee.</t>
  </si>
  <si>
    <t>DN 600  Flanged steel tee.</t>
  </si>
  <si>
    <t>SPIGOTS</t>
  </si>
  <si>
    <t>DN 50 Flanged steel spigots.</t>
  </si>
  <si>
    <t>DN75  Flanged steel spigots</t>
  </si>
  <si>
    <t>DN 100  Flanged steel spigots.</t>
  </si>
  <si>
    <t>DN 150  Flanged steel spigots.</t>
  </si>
  <si>
    <t>DN 200  Flanged steel spigots.</t>
  </si>
  <si>
    <t>DN 250 Flanged steel spigots.</t>
  </si>
  <si>
    <t>DN 300  Flanged steel spigots.</t>
  </si>
  <si>
    <t>DN 400  Flanged steel spigots.</t>
  </si>
  <si>
    <t>DN 450  Flanged steel spigots.</t>
  </si>
  <si>
    <t>DN 500 Flanged steel spigots.</t>
  </si>
  <si>
    <t>DN 600 Flanged steel spigots.</t>
  </si>
  <si>
    <t>FLANGES</t>
  </si>
  <si>
    <t>DN 50 Steel plain flange.</t>
  </si>
  <si>
    <t>DN75  Steel plain flange</t>
  </si>
  <si>
    <t>DN 100  Steel plain flange.</t>
  </si>
  <si>
    <t>DN 150 Steel plain flange.</t>
  </si>
  <si>
    <t>DN 200  Steel plain flange.</t>
  </si>
  <si>
    <t>DN 250 Steel plain flange.</t>
  </si>
  <si>
    <t>DN 300  Steel plain flange.</t>
  </si>
  <si>
    <t>DN 400 Steel plain flange.</t>
  </si>
  <si>
    <t>DN 450 Steel plain flange.</t>
  </si>
  <si>
    <t>DN 500 Steel plain flange.</t>
  </si>
  <si>
    <t>DN 600 Steel plain flange.</t>
  </si>
  <si>
    <t xml:space="preserve">Ballast </t>
  </si>
  <si>
    <t>Ton</t>
  </si>
  <si>
    <t>River sand</t>
  </si>
  <si>
    <t>Hard core</t>
  </si>
  <si>
    <r>
      <t>m</t>
    </r>
    <r>
      <rPr>
        <vertAlign val="superscript"/>
        <sz val="11"/>
        <color theme="1"/>
        <rFont val="Times New Roman"/>
        <family val="1"/>
      </rPr>
      <t>3</t>
    </r>
  </si>
  <si>
    <t>Quarry dust</t>
  </si>
  <si>
    <t>Cabro blocks</t>
  </si>
  <si>
    <r>
      <t>m</t>
    </r>
    <r>
      <rPr>
        <vertAlign val="superscript"/>
        <sz val="11"/>
        <color theme="1"/>
        <rFont val="Times New Roman"/>
        <family val="1"/>
      </rPr>
      <t>2</t>
    </r>
  </si>
  <si>
    <t>Hand compactor</t>
  </si>
  <si>
    <t>Collas</t>
  </si>
  <si>
    <t>Ltr</t>
  </si>
  <si>
    <t>Collas sprayer</t>
  </si>
  <si>
    <t>Sanding machine</t>
  </si>
  <si>
    <t>Murram</t>
  </si>
  <si>
    <t>Portland Cement</t>
  </si>
  <si>
    <t>Grannular materials/Red soil</t>
  </si>
  <si>
    <t>DN 225 spigot and socket concrete pipe.</t>
  </si>
  <si>
    <t>DN 300 spigot and socket concrete pipe.</t>
  </si>
  <si>
    <t>DN 375 spigot and socket concrete pipe.</t>
  </si>
  <si>
    <t>DN 450 spigot and socket concrete pipe.</t>
  </si>
  <si>
    <t>DN 525 spigot and socket concrete pipe.</t>
  </si>
  <si>
    <t>Y12 Reinforcement bars</t>
  </si>
  <si>
    <t>Y10 Reinforcement bars</t>
  </si>
  <si>
    <t>R 8 Reinforcement bars</t>
  </si>
  <si>
    <t>150mmx25mm cypress timber</t>
  </si>
  <si>
    <t>100x25mm cypress timber</t>
  </si>
  <si>
    <t>25 Ton Heavy duty polyresin manhole access cover</t>
  </si>
  <si>
    <t>1050mm Dia  preast manhole ring</t>
  </si>
  <si>
    <t>1200mm  Dia precast concretemanhole ring</t>
  </si>
  <si>
    <t>1050mm Dia precast reinforced manhole top slab</t>
  </si>
  <si>
    <t>Precast concrete 90 Degrees Drop manhole Bend (All sizes)</t>
  </si>
  <si>
    <t>Precast concrete Drop manhole Tee</t>
  </si>
  <si>
    <t>225mm Precast concrete wyee junction</t>
  </si>
  <si>
    <t>Heavy duty ductile iron step iron</t>
  </si>
  <si>
    <t>Hemp</t>
  </si>
  <si>
    <t>kg</t>
  </si>
  <si>
    <t>LABOUR</t>
  </si>
  <si>
    <t>Site Agent</t>
  </si>
  <si>
    <t>hr</t>
  </si>
  <si>
    <t>Assistant Engineer</t>
  </si>
  <si>
    <t>General fore man</t>
  </si>
  <si>
    <t>Supervisor</t>
  </si>
  <si>
    <t>Graded Artisan</t>
  </si>
  <si>
    <t>Ungraded Artisan</t>
  </si>
  <si>
    <t>Guard</t>
  </si>
  <si>
    <t>Welder</t>
  </si>
  <si>
    <t>Driver</t>
  </si>
  <si>
    <t>Machine operator</t>
  </si>
  <si>
    <t>Plumber</t>
  </si>
  <si>
    <t>Store keeper</t>
  </si>
  <si>
    <t>unskilled labour</t>
  </si>
  <si>
    <t>Site Clerk</t>
  </si>
  <si>
    <t>Office assistant</t>
  </si>
  <si>
    <t>ITEM NO.</t>
  </si>
  <si>
    <t>A411.16</t>
  </si>
  <si>
    <t>A411.17</t>
  </si>
  <si>
    <t>A411.18</t>
  </si>
  <si>
    <t>A411.19</t>
  </si>
  <si>
    <t>A411.20</t>
  </si>
  <si>
    <t>A413.44</t>
  </si>
  <si>
    <t>A413.45</t>
  </si>
  <si>
    <t>A413.46</t>
  </si>
  <si>
    <t>A413.47</t>
  </si>
  <si>
    <t>A413.48</t>
  </si>
  <si>
    <t>A413.49</t>
  </si>
  <si>
    <t>A413.50</t>
  </si>
  <si>
    <t>A413.51</t>
  </si>
  <si>
    <t>A413.52</t>
  </si>
  <si>
    <t>A413.53</t>
  </si>
  <si>
    <t>A413.54</t>
  </si>
  <si>
    <t>A413.55</t>
  </si>
  <si>
    <t>A413.56</t>
  </si>
  <si>
    <t>A413.57</t>
  </si>
  <si>
    <t>A413.58</t>
  </si>
  <si>
    <t>A413.59</t>
  </si>
  <si>
    <t>A413.60</t>
  </si>
  <si>
    <t>A413.61</t>
  </si>
  <si>
    <t>A413.62</t>
  </si>
  <si>
    <t>A413.63</t>
  </si>
  <si>
    <t>A413.64</t>
  </si>
  <si>
    <t>A413.65</t>
  </si>
  <si>
    <t>A413.66</t>
  </si>
  <si>
    <t>A413.67</t>
  </si>
  <si>
    <t>A413.68</t>
  </si>
  <si>
    <t>A413.69</t>
  </si>
  <si>
    <t>A413.70</t>
  </si>
  <si>
    <t>A413.71</t>
  </si>
  <si>
    <t>A413.72</t>
  </si>
  <si>
    <t>A413.73</t>
  </si>
  <si>
    <t>A413.74</t>
  </si>
  <si>
    <t>A413.75</t>
  </si>
  <si>
    <t>A413.76</t>
  </si>
  <si>
    <t>A413.77</t>
  </si>
  <si>
    <t>A413.78</t>
  </si>
  <si>
    <t>A413.79</t>
  </si>
  <si>
    <t>A413.80</t>
  </si>
  <si>
    <t>A413.81</t>
  </si>
  <si>
    <t>A413.82</t>
  </si>
  <si>
    <t>A413.83</t>
  </si>
  <si>
    <t>A413.84</t>
  </si>
  <si>
    <t>A413.85</t>
  </si>
  <si>
    <t>A413.86</t>
  </si>
  <si>
    <t>A413.87</t>
  </si>
  <si>
    <t>A413.88</t>
  </si>
  <si>
    <t>A413.89</t>
  </si>
  <si>
    <t>A413.90</t>
  </si>
  <si>
    <t>A413.91</t>
  </si>
  <si>
    <t>A413.92</t>
  </si>
  <si>
    <t>A413.93</t>
  </si>
  <si>
    <t>A413.94</t>
  </si>
  <si>
    <t>A413.95</t>
  </si>
  <si>
    <t>A413.96</t>
  </si>
  <si>
    <t>A413.97</t>
  </si>
  <si>
    <t>A413.98</t>
  </si>
  <si>
    <t>A413.99</t>
  </si>
  <si>
    <t>A413.100</t>
  </si>
  <si>
    <t>A413.101</t>
  </si>
  <si>
    <t>A413.102</t>
  </si>
  <si>
    <t>A413.103</t>
  </si>
  <si>
    <t>A413.104</t>
  </si>
  <si>
    <t>A413.105</t>
  </si>
  <si>
    <t>A413.106</t>
  </si>
  <si>
    <t>A413.107</t>
  </si>
  <si>
    <t>A413.108</t>
  </si>
  <si>
    <t>A413.109</t>
  </si>
  <si>
    <t>A413.110</t>
  </si>
  <si>
    <t>A413.111</t>
  </si>
  <si>
    <t>A413.112</t>
  </si>
  <si>
    <t>A413.113</t>
  </si>
  <si>
    <t>A413.114</t>
  </si>
  <si>
    <t>A413.115</t>
  </si>
  <si>
    <t>A413.116</t>
  </si>
  <si>
    <t>A413.117</t>
  </si>
  <si>
    <t>A413.118</t>
  </si>
  <si>
    <t>A413.119</t>
  </si>
  <si>
    <t>A413.120</t>
  </si>
  <si>
    <t>A413.121</t>
  </si>
  <si>
    <t>A413.122</t>
  </si>
  <si>
    <t>A413.123</t>
  </si>
  <si>
    <t>A413.124</t>
  </si>
  <si>
    <t>A413.125</t>
  </si>
  <si>
    <t>A413.126</t>
  </si>
  <si>
    <t>A413.127</t>
  </si>
  <si>
    <t>A413.128</t>
  </si>
  <si>
    <t>A413.129</t>
  </si>
  <si>
    <t>A413.130</t>
  </si>
  <si>
    <t>A413.131</t>
  </si>
  <si>
    <t>A413.132</t>
  </si>
  <si>
    <t>A413.133</t>
  </si>
  <si>
    <t>A413.134</t>
  </si>
  <si>
    <t>A413.135</t>
  </si>
  <si>
    <t>A413.136</t>
  </si>
  <si>
    <t>A413.137</t>
  </si>
  <si>
    <t>A413.138</t>
  </si>
  <si>
    <t>A413.139</t>
  </si>
  <si>
    <t>A413.140</t>
  </si>
  <si>
    <t>A413.141</t>
  </si>
  <si>
    <t>A413.142</t>
  </si>
  <si>
    <t>A413.143</t>
  </si>
  <si>
    <t>A413.144</t>
  </si>
  <si>
    <t>A413.145</t>
  </si>
  <si>
    <t>A413.146</t>
  </si>
  <si>
    <t>A413.147</t>
  </si>
  <si>
    <t>A413.148</t>
  </si>
  <si>
    <t>A413.149</t>
  </si>
  <si>
    <t>A413.150</t>
  </si>
  <si>
    <t>A413.151</t>
  </si>
  <si>
    <t>A413.152</t>
  </si>
  <si>
    <t>A413.153</t>
  </si>
  <si>
    <t>A413.154</t>
  </si>
  <si>
    <t>A413.155</t>
  </si>
  <si>
    <t>A413.156</t>
  </si>
  <si>
    <t>A413.157</t>
  </si>
  <si>
    <t>A413.158</t>
  </si>
  <si>
    <t>A413.159</t>
  </si>
  <si>
    <t>A413.160</t>
  </si>
  <si>
    <t>A413.161</t>
  </si>
  <si>
    <t>A413.162</t>
  </si>
  <si>
    <t>A413.163</t>
  </si>
  <si>
    <t>A413.164</t>
  </si>
  <si>
    <t>A413.165</t>
  </si>
  <si>
    <t>A413.166</t>
  </si>
  <si>
    <t>A413.167</t>
  </si>
  <si>
    <t>A413.168</t>
  </si>
  <si>
    <t>A413.169</t>
  </si>
  <si>
    <t>A413.170</t>
  </si>
  <si>
    <t>A413.171</t>
  </si>
  <si>
    <t>A413.172</t>
  </si>
  <si>
    <t>A413.173</t>
  </si>
  <si>
    <t>A413.174</t>
  </si>
  <si>
    <t>A413.175</t>
  </si>
  <si>
    <t>A413.176</t>
  </si>
  <si>
    <t>A413.177</t>
  </si>
  <si>
    <t>A413.178</t>
  </si>
  <si>
    <t>A413.179</t>
  </si>
  <si>
    <t>A413.180</t>
  </si>
  <si>
    <t>A413.181</t>
  </si>
  <si>
    <t>A413.182</t>
  </si>
  <si>
    <t>A413.183</t>
  </si>
  <si>
    <t>A413.184</t>
  </si>
  <si>
    <t>A413.185</t>
  </si>
  <si>
    <t>A413.186</t>
  </si>
  <si>
    <t>A413.187</t>
  </si>
  <si>
    <t>A413.188</t>
  </si>
  <si>
    <t>A413.189</t>
  </si>
  <si>
    <t>A413.190</t>
  </si>
  <si>
    <t>A413.191</t>
  </si>
  <si>
    <t>A413.192</t>
  </si>
  <si>
    <t>A413.193</t>
  </si>
  <si>
    <t>A413.194</t>
  </si>
  <si>
    <t>A413.195</t>
  </si>
  <si>
    <t>DN 700 externally  Epoxy coated and internally cement lined  socket and spigot steel pipes.</t>
  </si>
  <si>
    <t>DN 800 externally  Epoxy coated and internally cement lined  socket and spigot steel pipes.</t>
  </si>
  <si>
    <t>DN 900 externally  Epoxy coated and internally cement lined  socket and spigot steel pipes.</t>
  </si>
  <si>
    <t>DN 1000 externally  Epoxy coated and internally cement lined  socket and spigot steel pipes.</t>
  </si>
  <si>
    <t>DN600 Mechanical coupling</t>
  </si>
  <si>
    <t>DN700 Mechanical coupling</t>
  </si>
  <si>
    <t>DN800 Mechanical coupling</t>
  </si>
  <si>
    <t>DN900 Mechanical coupling</t>
  </si>
  <si>
    <t>DN1000 Mechanical coupling</t>
  </si>
  <si>
    <t>DN 1000 PN 32  sluice valve</t>
  </si>
  <si>
    <t>DN 900 PN 25  sluice valve</t>
  </si>
  <si>
    <t>DN 700 PN 25  sluice valve</t>
  </si>
  <si>
    <t>DN 800 PN 25  sluice valve</t>
  </si>
  <si>
    <t>DN 700 X 600 Flanged steel taper</t>
  </si>
  <si>
    <t>DN 800 X700 Flanged steel taper</t>
  </si>
  <si>
    <t>DN 900 X800 Flanged steel taper</t>
  </si>
  <si>
    <t>DN 1000 X900 Flanged steel taper</t>
  </si>
  <si>
    <t>DN 700 Flange adaptor</t>
  </si>
  <si>
    <t>DN 800 Flange adaptor</t>
  </si>
  <si>
    <t>DN 900 Flange adaptor</t>
  </si>
  <si>
    <t>DN 1000 Flange adaptor</t>
  </si>
  <si>
    <t>DN 700  Flanged steel tee.</t>
  </si>
  <si>
    <t>DN 800  Flanged steel tee.</t>
  </si>
  <si>
    <t>DN 900  Flanged steel tee.</t>
  </si>
  <si>
    <t>DN 1000  Flanged steel tee.</t>
  </si>
  <si>
    <t>DN 700 Flanged steel spigots.</t>
  </si>
  <si>
    <t>DN 800 Flanged steel spigots.</t>
  </si>
  <si>
    <t>DN 900 Flanged steel spigots.</t>
  </si>
  <si>
    <t>DN 1000 Flanged steel spigots.</t>
  </si>
  <si>
    <t>DN 700 Steel plain flange.</t>
  </si>
  <si>
    <t>DN 800 Steel plain flange.</t>
  </si>
  <si>
    <t>DN 900 Steel plain flange.</t>
  </si>
  <si>
    <t>DN 1000 Steel plain flange.</t>
  </si>
  <si>
    <t>DN 600 spigot and socket concrete pipe.</t>
  </si>
  <si>
    <t>DN 750 spigot and socket concrete pipe.</t>
  </si>
  <si>
    <t>DN 675 spigot and socket concrete pipe.</t>
  </si>
  <si>
    <t>DN 825 spigot and socket concrete pipe.</t>
  </si>
  <si>
    <t>DN 900 spigot and socket concrete pipe.</t>
  </si>
  <si>
    <t>1200mm Dia precast reinforced manhole top slab</t>
  </si>
  <si>
    <t>225mm Precast concrete saddle connector</t>
  </si>
  <si>
    <t>Bitumen mix</t>
  </si>
  <si>
    <t>A413.196</t>
  </si>
  <si>
    <t>A413.197</t>
  </si>
  <si>
    <t>A413.198</t>
  </si>
  <si>
    <t>A413.199</t>
  </si>
  <si>
    <t>A413.200</t>
  </si>
  <si>
    <t>A413.201</t>
  </si>
  <si>
    <t>A413.202</t>
  </si>
  <si>
    <t>A413.203</t>
  </si>
  <si>
    <t>A413.204</t>
  </si>
  <si>
    <t>A413.205</t>
  </si>
  <si>
    <t>A413.206</t>
  </si>
  <si>
    <t>A413.207</t>
  </si>
  <si>
    <t>A413.208</t>
  </si>
  <si>
    <t>A413.209</t>
  </si>
  <si>
    <t>A413.210</t>
  </si>
  <si>
    <t>A413.211</t>
  </si>
  <si>
    <t>A413.212</t>
  </si>
  <si>
    <t>A413.213</t>
  </si>
  <si>
    <t>A413.214</t>
  </si>
  <si>
    <t>A413.215</t>
  </si>
  <si>
    <t>A413.216</t>
  </si>
  <si>
    <t>A413.217</t>
  </si>
  <si>
    <t>A413.218</t>
  </si>
  <si>
    <t>A413.219</t>
  </si>
  <si>
    <t>A413.220</t>
  </si>
  <si>
    <t>A413.221</t>
  </si>
  <si>
    <t>A413.222</t>
  </si>
  <si>
    <t>A413.223</t>
  </si>
  <si>
    <t>A413.224</t>
  </si>
  <si>
    <t>A413.225</t>
  </si>
  <si>
    <t>A413.226</t>
  </si>
  <si>
    <t>A413.227</t>
  </si>
  <si>
    <t>A413.228</t>
  </si>
  <si>
    <t>A413.229</t>
  </si>
  <si>
    <t>A413.230</t>
  </si>
  <si>
    <t>A413.231</t>
  </si>
  <si>
    <t>A413.232</t>
  </si>
  <si>
    <t>Blaster(Certified)</t>
  </si>
  <si>
    <t>Chainman</t>
  </si>
  <si>
    <t>Concret0r</t>
  </si>
  <si>
    <t>A411.21</t>
  </si>
  <si>
    <t>A411.22</t>
  </si>
  <si>
    <t>A411.23</t>
  </si>
  <si>
    <t>A411.24</t>
  </si>
  <si>
    <t>A411.25</t>
  </si>
  <si>
    <t>A260.4</t>
  </si>
  <si>
    <t>I434.1</t>
  </si>
  <si>
    <t>QUANTITY</t>
    <phoneticPr fontId="0" type="noConversion"/>
  </si>
  <si>
    <t>RATE</t>
  </si>
  <si>
    <t>AMOUNT</t>
    <phoneticPr fontId="0" type="noConversion"/>
  </si>
  <si>
    <t>No.</t>
  </si>
  <si>
    <t>(KSHS)</t>
    <phoneticPr fontId="0" type="noConversion"/>
  </si>
  <si>
    <t>CLASS A - TESTING AND SETTING OUT OF WORKS</t>
  </si>
  <si>
    <t>PAGE TOTAL CARRIED FORWARD TO BILL SUMMARY</t>
  </si>
  <si>
    <t>CLASS D - DEMOLITION AND SITE CLEARANCE</t>
  </si>
  <si>
    <t>General clearance for pipeline for full width of easement including grubbing out all shrubs etc and removal of all trees of girth &lt; 0.5m</t>
  </si>
  <si>
    <t>Cutting of trees, removal and disposal of stumps with hole backfilled with suitable material from excavated pipe trench</t>
  </si>
  <si>
    <t>Tree girth 0.5 - 1.0m</t>
  </si>
  <si>
    <t>Tree girth 1.0 - 2.0m</t>
  </si>
  <si>
    <t>Tree girth 2.0 - 3.0m</t>
  </si>
  <si>
    <t>CLASS I - PIPEWORK - PIPES</t>
  </si>
  <si>
    <t>-Ditto- but depth 1.5m - 2m</t>
  </si>
  <si>
    <t>Chambers complete as per the drawings</t>
  </si>
  <si>
    <t>Breaking up, temporary and permanent reinstatement of roads</t>
  </si>
  <si>
    <t>Pipeline Marker Posts</t>
  </si>
  <si>
    <t>-Ditto- but Air Valve inscribed 'AV'</t>
  </si>
  <si>
    <t>-Ditto- but Wash Out inscribed 'WO'</t>
  </si>
  <si>
    <t>CLASS L - PIPEWORK SUPPORTS AND PROTECTION, ANCILLARIES TO LAYING AND EXCAVATION</t>
  </si>
  <si>
    <t>Excavation of rock as defined in Specifications</t>
  </si>
  <si>
    <r>
      <t>m</t>
    </r>
    <r>
      <rPr>
        <vertAlign val="superscript"/>
        <sz val="10"/>
        <rFont val="Arial"/>
        <family val="2"/>
      </rPr>
      <t>3</t>
    </r>
  </si>
  <si>
    <t>Thrust blocks for bends, tees, blank ends and anchor blocks for tapers, gate valves and vertical bends.</t>
  </si>
  <si>
    <t>PAGE NO.</t>
  </si>
  <si>
    <t>TOTAL OF BILL NO. 2 CARRIED TO GRAND SUMMARY</t>
  </si>
  <si>
    <t xml:space="preserve">Testing pipelines complete including flushing and sterilizing in accordance with the technical specification </t>
  </si>
  <si>
    <t>J815</t>
  </si>
  <si>
    <r>
      <t>Concrete thrust and anchor blocks, volume 0.5- 1.0 m</t>
    </r>
    <r>
      <rPr>
        <vertAlign val="superscript"/>
        <sz val="10"/>
        <rFont val="Arial"/>
        <family val="2"/>
      </rPr>
      <t>3</t>
    </r>
    <r>
      <rPr>
        <sz val="10"/>
        <rFont val="Arial"/>
        <family val="2"/>
      </rPr>
      <t>, pipe nominal bore "All"</t>
    </r>
  </si>
  <si>
    <t>L74*</t>
  </si>
  <si>
    <t>L52*2</t>
  </si>
  <si>
    <t>L52*3</t>
  </si>
  <si>
    <t>Surrounds with Class C15/20 mass concrete, pipe bore "All" for road, river and stream crossings</t>
  </si>
  <si>
    <t>K820.1</t>
  </si>
  <si>
    <t>K820.2</t>
  </si>
  <si>
    <t>K820.4</t>
  </si>
  <si>
    <t>K233.1</t>
  </si>
  <si>
    <t>SUBTOTAL 1</t>
  </si>
  <si>
    <t>SUBTOTAL 2</t>
  </si>
  <si>
    <t>RELOCATION OF GITHAGARA-MAIRO WATER PIPELINE PROJECT</t>
  </si>
  <si>
    <t>Marker post for Sectional Valve inscribed 'SV'</t>
  </si>
  <si>
    <t xml:space="preserve">Surrounds with imported granular material, pipe bore "All" </t>
  </si>
  <si>
    <t>CLASS B - GROUND INVESTIGATIONS</t>
  </si>
  <si>
    <t>Excavation of trial pits or trenches for ground investigations or locate existing pipes as directed by the Engineer</t>
  </si>
  <si>
    <t>Trial pit in material other than rock; depth 1 - 2m</t>
  </si>
  <si>
    <t>B123</t>
  </si>
  <si>
    <t>Trial pit in material which includes rock; depth 2 - 3m</t>
  </si>
  <si>
    <t>I441.1</t>
  </si>
  <si>
    <t>I432.1</t>
  </si>
  <si>
    <t>I433.1</t>
  </si>
  <si>
    <t>-Ditto- but depth 2.0m - 2.5m</t>
  </si>
  <si>
    <t>I435.1</t>
  </si>
  <si>
    <t>-Ditto- but depth 2.5m - 3.0m</t>
  </si>
  <si>
    <t>Pipeline Horizontal and Vertical Bends (Rate to include supply and fixing inclusive of Associated Fittings i.e. Mechanical Couplings, bolts and nuts etc.)</t>
  </si>
  <si>
    <t>Sectional Valve, Air Valve, Wash Out Chambers Fittings and Valves</t>
  </si>
  <si>
    <t>Adaptors (Rate to include supply and fixing inclusive of Associated Fittings)</t>
  </si>
  <si>
    <t>Nominal bore 250mm flange adaptor.</t>
  </si>
  <si>
    <t>Nominal bore 400mm flange adaptor.</t>
  </si>
  <si>
    <t>Nominal bore 500mm flange adaptor.</t>
  </si>
  <si>
    <t>Nominal bore 150mm flange adaptor.</t>
  </si>
  <si>
    <t>Nominal bore 200mm flange adaptor.</t>
  </si>
  <si>
    <t>Stepped Flanged adapter 200x 225</t>
  </si>
  <si>
    <t>Nominal bore 160mm Hdpe stub end with steel flange</t>
  </si>
  <si>
    <t>Straight Specials (Rate to include supply and fixing inclusive of Associated Fittings)</t>
  </si>
  <si>
    <t>Nominal bore 250mm dia double flanged pipe with puddle flange at 300mm from one end, 3000mm long</t>
  </si>
  <si>
    <t>Nominal bore 400mm dia double flanged pipe with puddle flange at 300mm from one end, 3000mm long</t>
  </si>
  <si>
    <t>Nominal bore 500mm dia double flanged pipe with puddle flange at 300mm from one end, 3000mm long</t>
  </si>
  <si>
    <t>Nominal bore 150mm dia Double flanged steel pipe, 300mm long</t>
  </si>
  <si>
    <t>Nominal bore 250mm dia Double flanged steel pipe, 300mm long</t>
  </si>
  <si>
    <t xml:space="preserve">nr </t>
  </si>
  <si>
    <t>Valves (Rate to include supply and fixing inclusive of Associated Fittings)</t>
  </si>
  <si>
    <t>Nominal bore 80mm double orifice air valve</t>
  </si>
  <si>
    <t>Nominal bore 80mm double flanged sluice Valve</t>
  </si>
  <si>
    <t>Nominal bore 150mm all flanged  sluice valve</t>
  </si>
  <si>
    <t>J813.3</t>
  </si>
  <si>
    <t>Nominal bore 150mm flanged bulk water meter</t>
  </si>
  <si>
    <t>CLASS K - PIPEWORK - CHAMBERS AND PIPEWORK ANCILLARIES</t>
  </si>
  <si>
    <t>Masonry chamber, internal size 1800x1500x1500mm with 150mm thick precast concrete cover slab with 600mmx600mm opening covered by fibre reinforced composite plastic manhole cover. (Air Valves and wash outs chambers).</t>
  </si>
  <si>
    <t>Masonry chamber, internal size 600mm x 600mm and depth not exceeding 2m, chamber with 150mm thick precast concrete cover slab. (Sectional valve chamber).</t>
  </si>
  <si>
    <t>Insitu concrete chamber 2500x1500x2000mm, 150mm thick RC cover slab with 600mmX600mm opening covered by fibre reinforced composite manhole cover. (Tee off)</t>
  </si>
  <si>
    <t>River crossings, width exceeding 10m, including all couplings, reinforced concrete piers, surrounds, bearings etc as per drawings and to the engineer's approval. Rate to include for river diversion works and any other works necessary to be performed during and after construction of the crossing.</t>
  </si>
  <si>
    <t>K622</t>
  </si>
  <si>
    <t>K732.1</t>
  </si>
  <si>
    <t>Urban Local Authority tarmac, cabro or concrete paved roads, pipe nominal bore not exceeding 250-500mm. To include traffic control and diversion and reinstatement to the original condition to Local Authority satisfaction and diversion and reinstatement to the original condition to Local Authority satisfaction</t>
  </si>
  <si>
    <t>Urban Local Authority gravel or murram paved roads, pipe nominal bore not exceeding 250-500mm. To include traffic control and diversion and reinstatement to the original condition to Local Authority satisfaction and diversion and reinstatement to the original condition to Local Authority satisfaction</t>
  </si>
  <si>
    <t>Ditto- but Water Main inscribed 'WM'</t>
  </si>
  <si>
    <t>Extras to excavation and backfilling of pipe trenches; Excavation of rock</t>
  </si>
  <si>
    <t>Extras to excavation and backfilling in chambers; Excavation of rock</t>
  </si>
  <si>
    <t>Pipeline Piers and Supports as shown on drawing.</t>
  </si>
  <si>
    <t>L8436.1</t>
  </si>
  <si>
    <t>Reinforced concrete pier  complete with pipe cradle and strap, pier height  not exceeding 4.0 - 6.0m.</t>
  </si>
  <si>
    <t>DN500 PN 16 steel pipes to 160m maximum test pressure</t>
  </si>
  <si>
    <t>CHINGA TREATMENT PLANT FOR OTHAYA MUKURWEINI WATER SUPPLY</t>
  </si>
  <si>
    <t>QUANTITY</t>
  </si>
  <si>
    <t>AMOUNT</t>
  </si>
  <si>
    <t>(Kshs)</t>
  </si>
  <si>
    <t>(KShs.)</t>
  </si>
  <si>
    <t>HACKING AND REMOVAL WORKS</t>
  </si>
  <si>
    <t>Carefully hack existing vibrated reinforced concrete Class 25/20 support blocks 220 mm x 100 mm x 330 mm for brackets for uPVC laterals , to expose the T12 bars and carting away to a designated point within the Treatment Plant area.</t>
  </si>
  <si>
    <t>Nr</t>
  </si>
  <si>
    <t>Careful cutting and removal of the existing DN100mm uPVC lateral pipes (Length approx. 900mm) up to the first two internal hacked support brackets described above. This will include the removal of the special tee (currently with rust) that is cast on the slab for each line. Rate to include carting away to a designated point within the Treatment Plant area.</t>
  </si>
  <si>
    <t>Careful removal of the existing filter under drain slabs 1700 mm long (in 4 pieces) x 950 mm wide x 75 mm thick over the filtered water collecting channel. Rate to include carting away to a designated point within the Treatment Plant area.</t>
  </si>
  <si>
    <t>Removal and carting away to a designated point within the Treatment Plant area, of the gravela and sand filter media from Filter Number 3 to allow for re-construction of the under drainage sysem.</t>
  </si>
  <si>
    <t>FILTER UNDER DRAINAGE SYSTEM</t>
  </si>
  <si>
    <t>Concrete Class 25/20 Precast Concrete:</t>
  </si>
  <si>
    <t xml:space="preserve">Provide all materials and fix with approved sealer, filter under drain slabs 1700 mm long (in 4 pieces) x 950 mm wide x 75 mm thick as detailed on Drg. No. M390/MU/TW/FFG/07. Include for bolt holes and casting in 100 mm diameter pipe with puddle flange as detailed in the drawing.  Include reinforcement and G.S. nipple as detailed. </t>
  </si>
  <si>
    <t>Supply and fix 16 mm diameter G.S. bolts and nuts as detailed on Drg. No.M390/MU/TW/FFG/08.</t>
  </si>
  <si>
    <t>- Ditto - 100 mm diameter G.I. socketted tee with 12 mm diameter GMS nut welded on top and 12 mm diameter hole drilled as per details on Drg. No. M390/MU/TW/FFG/07.</t>
  </si>
  <si>
    <t>- Ditto - 100 mm diameter uPVC Class 'E' pipe 900 mm long lateral with 4 pairs of 10 mm diameter holes spaced at 200mm centre to centre.</t>
  </si>
  <si>
    <t>- Ditto - 100 mm diameter uPVC socket for each lateral to connect the pipe above and existing pipe laterals.</t>
  </si>
  <si>
    <t>- Ditto - 100 mm diameter uPVC faucet socket with G.I. male threaded on one end and PVC socket on the other end</t>
  </si>
  <si>
    <t>- Ditto - 12 mm diameter brass nipple with anticlockwise and clockwise (B.S.F.) threads as detailed on Drg. No. M390/MU/TW/FFG/07.</t>
  </si>
  <si>
    <t xml:space="preserve">- Ditto - 100 mm diameter uPVC end cap </t>
  </si>
  <si>
    <t>Support Brackets - Provide and Fix:</t>
  </si>
  <si>
    <t>Mass Concrete Class 25/20 finished fair on all surfaces support blocks 220 mm x 100 mm x 330 mm for brackets for uPVC laterals as detailed on Drg. No. M390/MU/TW/FFG/09. Rate to include reinforcement T12,anchoring of the pipe to the bracket i.e. rubberoid, thick plate and bolts as included in the drawing.</t>
  </si>
  <si>
    <t>FILTER MEDIA</t>
  </si>
  <si>
    <t>Provide gravel and form filters bed to the details shown on Drg. No. M390/MU/TW/FFG/03. (Depth 300mm)</t>
  </si>
  <si>
    <t>m²</t>
  </si>
  <si>
    <t>Provide sand and form filter sand bed to the details shown on Drg. No.M390/MU/TW/FFG/03. (Depth 750mm)</t>
  </si>
  <si>
    <r>
      <t>Provide and fix 6 mm GMS deflector plate with 45</t>
    </r>
    <r>
      <rPr>
        <vertAlign val="superscript"/>
        <sz val="10"/>
        <rFont val="Arial"/>
        <family val="2"/>
      </rPr>
      <t>o</t>
    </r>
    <r>
      <rPr>
        <sz val="10"/>
        <rFont val="Arial"/>
        <family val="2"/>
      </rPr>
      <t xml:space="preserve"> crank at 150 mm from one end fixed to concrete with 4 nr.  12 mm diameter rawl bolts as detailed on Drg. No. M390/MU/TW/FFG/03.</t>
    </r>
  </si>
  <si>
    <t>MISCELLANEOUS</t>
  </si>
  <si>
    <t>Allow for leak proof testing of all the repair works as specified, not limited to the lateral joints at the support bracket, sockets and the filtered water collecting channel.</t>
  </si>
  <si>
    <t xml:space="preserve">Item </t>
  </si>
  <si>
    <t>L.S</t>
  </si>
  <si>
    <t>Provide and apply three coats of approved epoxy paint on one coat epoxy primer to internal concrete surfaces of filters ('Masterseal 180' as made by BASF or approved equivalent).</t>
  </si>
  <si>
    <t>PAGE TOTAL CARRIED TO BILL COLLECTION PAGE</t>
  </si>
  <si>
    <t>BILL No. 2 - NEW MAIRO-KIAMUYA-GITHAGARA PIPELINE</t>
  </si>
  <si>
    <t>Bill no 2: New Mairo-Kiamuya-Githagara pipeline</t>
  </si>
  <si>
    <t>Provisional Sum for supply of 1Nr. 4WD Double-Cab Pick-up Vehicle to be used by the Resident Engineer and his staff, including registration, inspection, etc.  The vehicle to revert to the Employer after completion of Contract.  Minimum specifications include but not limited to the following:
•	3.0 litre Turbo Diesel Engine
•	Rear Differential Gear Lock
•	Braking System to include ABS (Anti-Lock Brake System)
•	Power Steering with adjustable Steering Column
•	Electronic Fuel Injection System.
•	5 Speed Manual Transmission
•	Power Windows and Air Conditioning
•	Immobiliser and Alarm System
•	Fuel tank capacity between 80 litres and 100 litres</t>
  </si>
  <si>
    <t>Provisional Sum for provision of Comprehensive Insurance Cover for the Project Vehicle for a period of 2 years up to the end of the Defects Liability Period</t>
  </si>
  <si>
    <t>Provisional Sum for Running and Maintaining the Project Vehicles procured under the items above including costs of transfer to the Employer at the end of Contract.</t>
  </si>
  <si>
    <t>Months</t>
  </si>
  <si>
    <t>Allow a Provisional Sum of Ksh. 2,000,000 to be used for any other Rehabilitation Works or items that may be required on site as directed by the Engineer.</t>
  </si>
  <si>
    <t>A260.3</t>
  </si>
  <si>
    <t>A260.5</t>
  </si>
  <si>
    <t>Provision of Performance Security</t>
  </si>
  <si>
    <t>Provision of Contractor's All Risk Insurance</t>
  </si>
  <si>
    <t>Provision of Third Party Insurance and Workers Insurance</t>
  </si>
  <si>
    <t>Over-crossing, pipe bore not exceeding 300 -900mm as indicated in the Drawings.</t>
  </si>
  <si>
    <t>L52*4</t>
  </si>
  <si>
    <t>Attendance upon the following Engineer's Staff by drivers (1No.) During the contract period and Defects Liability Period (Provisional)</t>
  </si>
  <si>
    <t xml:space="preserve">Office Secretary </t>
  </si>
  <si>
    <t>Office Assistant</t>
  </si>
  <si>
    <t>Month</t>
  </si>
  <si>
    <t>Office for the Engineer's Representative in accordance with Clause 1.45 of the Section I: Trchnical Specifications</t>
  </si>
  <si>
    <t>Maintenance of the Resident Engineer's Offices, Furniture and Equipment in accordance with Clause 1.47 of the Section I: Trchnical Specifications</t>
  </si>
  <si>
    <t>A260.6</t>
  </si>
  <si>
    <t>A260.6.1</t>
  </si>
  <si>
    <t>A260.6.2</t>
  </si>
  <si>
    <t>A260.6.3</t>
  </si>
  <si>
    <t>A260.6.4</t>
  </si>
  <si>
    <t>A260.7</t>
  </si>
  <si>
    <t>Add a percentage for the Contractors profit for Item A260.1 to A260.7</t>
  </si>
  <si>
    <t>A420.7</t>
  </si>
  <si>
    <t>Allow for Traffic Diversion works during road crossing works, Traffic regulations, Public Media advertisements of water interruptions by OMWASCO etc.</t>
  </si>
  <si>
    <t>Bill no 1: Chinga Treatment Plant Filtration Unit Repair Works</t>
  </si>
  <si>
    <t>A.420.8</t>
  </si>
  <si>
    <t>Add a percentage for the Contractors profit for Items A.420.1 to A420.7</t>
  </si>
  <si>
    <t xml:space="preserve">PN16 Pipes, PE100 HDPE pipes all connections to be done by butt fusion method: Supply and transport pipes, break out surface, excavate trench, cut and lay pipes, backfill with selected material from the trench excavations and compact, disposal of surplus all as specified. </t>
  </si>
  <si>
    <t>J382.4</t>
  </si>
  <si>
    <t>J382.2</t>
  </si>
  <si>
    <t>J382.6</t>
  </si>
  <si>
    <t>J383.1</t>
  </si>
  <si>
    <t>J383.3</t>
  </si>
  <si>
    <t>J383.5</t>
  </si>
  <si>
    <t>J382.1</t>
  </si>
  <si>
    <t>J383.2</t>
  </si>
  <si>
    <t>J383.4</t>
  </si>
  <si>
    <t>J382.3</t>
  </si>
  <si>
    <t>DAY WORKS SCHEDULE</t>
  </si>
  <si>
    <t>Add 5% Contingencies</t>
  </si>
  <si>
    <t>Allow for the provision of record and submission to the client three sets of as built drawings including profiles.The position of the facilities, appurtenances and  pipe details should be true geographical position while all levels should be in UTM system and tied to the national Datum.</t>
  </si>
  <si>
    <t>Contractor's Camp and Storage Yard: Allow for erection of the Contractor's camp. Ofices, Storage Yard and other facilities including mobilization, demobilization and movement of the works site on completion.</t>
  </si>
  <si>
    <t>Provisional Sum of Ksh. 5,000,000 for Payments demanded by the Authorities for re-location of existing services, Road crossings, KeNHA, WRA, KPLC, NEMA etc., including any statutory levies to relevant Authorities.  Liaison with the relevant Authorities shall be the responsibility of the Contractor for the timely execution of the Works.</t>
  </si>
  <si>
    <t>Allow a provisional sum of KSH. 300,000 for Labour under Dayworks</t>
  </si>
  <si>
    <t>Allow a provisional sum of KSH. 500,000 for Materials under Dayworks</t>
  </si>
  <si>
    <t>Allow a provisional sum of KSH. 400,000 for Plant under Dayworks</t>
  </si>
  <si>
    <t>BILL NO. 1 FILTER REPAIR WORKS FOR FILTER NUMBERS 2 &amp; 3</t>
  </si>
  <si>
    <t>Backfilling and compaction with imported impervious rock in swampy sections and sections with black cotton soil, pipe bore "All" for road, river and stream crossings</t>
  </si>
  <si>
    <t>J313</t>
  </si>
  <si>
    <t>J312</t>
  </si>
  <si>
    <t>J311</t>
  </si>
  <si>
    <t>Nominal bore 500mm double socketted HDPE bend of varying angles.</t>
  </si>
  <si>
    <t>Nominal bore 250mm double flanged ferrous 45° bend.</t>
  </si>
  <si>
    <t>Nominal bore 400mm double flanged ferrous bend of varying angles (provisional)</t>
  </si>
  <si>
    <t>J341</t>
  </si>
  <si>
    <t>Nominal bore 250mm V.J coupling</t>
  </si>
  <si>
    <t>J352.1</t>
  </si>
  <si>
    <t>J352.2</t>
  </si>
  <si>
    <t>J353.1</t>
  </si>
  <si>
    <t>J353.2</t>
  </si>
  <si>
    <t>J351</t>
  </si>
  <si>
    <t>J325.3</t>
  </si>
  <si>
    <t>J361</t>
  </si>
  <si>
    <t>J363</t>
  </si>
  <si>
    <t>Nominal bore 400mm Hdpe stub end with steel flange</t>
  </si>
  <si>
    <t>Nominal bore 400mm diameter flanged spigot ferrous pipe with puddle flange at 300mm from one end, 1200mm long</t>
  </si>
  <si>
    <t>Nominal bore 150mm diameter flanged spigot ferrous pipe with puddle flange at 300mm from one end, 1200mm long</t>
  </si>
  <si>
    <t>Nominal bore 200mm diameter flanged spigot ferrous pipe with puddle flange at 300mm from one end, 1200mm long</t>
  </si>
  <si>
    <t>Nominal bore 250mm diameter flanged spigot ferrous pipe with puddle flange at 300mm from one end, 1200mm long</t>
  </si>
  <si>
    <t>Nominal bore 500mm diameter flanged spigot ferrous pipe with puddle flange at 300mm from one end, 1200mm long</t>
  </si>
  <si>
    <t>J381.1</t>
  </si>
  <si>
    <t>J381.2</t>
  </si>
  <si>
    <t>Nominal bore 200mm dia flanged steel spigot pipe, 1200mm long</t>
  </si>
  <si>
    <t>Nominal bore 500mm dia Double flanged steel pipe, 300mm long</t>
  </si>
  <si>
    <t>Nominal bore 250mm plain ended steel pipe, 1200mm long</t>
  </si>
  <si>
    <t>Junctions and branches (Rate to include supply and fixing inclusive of Associated Fittings)</t>
  </si>
  <si>
    <t>All flanged ferrous reduced tee 500x250mm</t>
  </si>
  <si>
    <t>J323.1</t>
  </si>
  <si>
    <t>All flanged ferrous reduced Y-junction tee 500x250mm</t>
  </si>
  <si>
    <t>J332</t>
  </si>
  <si>
    <t>All flanged ferrous reduced tee 500x400mm</t>
  </si>
  <si>
    <t>All flanged ferrous reduced tee 500x200mm</t>
  </si>
  <si>
    <t>All flanged ferrous reduced tee 400x150mm</t>
  </si>
  <si>
    <t>All flanged ferrous reduced tee 400x250mm</t>
  </si>
  <si>
    <t>All flanged ferrous reduced tee 500x150mm</t>
  </si>
  <si>
    <t>All flanged ferrous reduced Y-junction tee 500x150mm</t>
  </si>
  <si>
    <t>Flanged reduced invert level tee 500X250mm</t>
  </si>
  <si>
    <t>Flanged reduced invert level tee 400X250mm</t>
  </si>
  <si>
    <t>All flanged tapered reducer 250x80mm</t>
  </si>
  <si>
    <t>All flanged tapered reducer 500x400mm</t>
  </si>
  <si>
    <t>Nominal bore 500mm Blank Flange</t>
  </si>
  <si>
    <t>Nominal bore 250mm all flanged  sluice Valve</t>
  </si>
  <si>
    <t>Nominal bore 400mm all flanged  sluice Valve</t>
  </si>
  <si>
    <t>Nominal bore 500mm all flanged  sluice Valve</t>
  </si>
  <si>
    <t>Nominal bore 200mm all flanged  sluice Valve</t>
  </si>
  <si>
    <t>J811</t>
  </si>
  <si>
    <t>J812</t>
  </si>
  <si>
    <t>J813</t>
  </si>
  <si>
    <t>In situ 3400x2900x1500mm   R.C chamber with 150mm thick RC cover slab with 600mmX600mm opening covered by fibre reinforced composite manhole cover. (Inlet)</t>
  </si>
  <si>
    <t>In situ 4500x2000x2000mm   R.C chamber with 150mm thick RC cover slab with 600mmX600mm opening covered by fibre reinforced composite manhole cover. (Offtake)</t>
  </si>
  <si>
    <t>Ditto- but Tee Off inscribed 'OFF'</t>
  </si>
  <si>
    <t>Nominal bore 500mm Externally epoxy coated internally cement lined socket spigot steel pipes in trenches, depth not exceeding 1.5m</t>
  </si>
  <si>
    <t>Nominal bore 250mm Upvc class 'C' pipes in trenches, depth not exceeding 1.5m</t>
  </si>
  <si>
    <t>Nominal bore 90mm Upvc class 'C' pipes in trenches, depth not exceeding 1.5m</t>
  </si>
  <si>
    <t>OD400 PN 16 HDPE pipes to 160m maximum test pressure</t>
  </si>
  <si>
    <t>Outer Diameter 400mm HDPE in trenches, depth not exceeding 1.5m</t>
  </si>
  <si>
    <t>A190.6</t>
  </si>
  <si>
    <t>Allow for dewatering works throughout the contract period</t>
  </si>
  <si>
    <t>Add a percentage for the Contractors profit for Items A190.3 to A190.4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</si>
</sst>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41" formatCode="_-* #,##0_-;\-* #,##0_-;_-* &quot;-&quot;_-;_-@_-"/>
    <numFmt numFmtId="43" formatCode="_-* #,##0.00_-;\-* #,##0.00_-;_-* &quot;-&quot;??_-;_-@_-"/>
    <numFmt numFmtId="164" formatCode="_(* #,##0.00_);_(* \(#,##0.00\);_(* &quot;-&quot;??_);_(@_)"/>
    <numFmt numFmtId="165" formatCode="0.00_);[Red]\(0.00\)"/>
    <numFmt numFmtId="166" formatCode="0.0"/>
  </numFmts>
  <fonts count="30" x14ac:knownFonts="1">
    <font>
      <sz val="11"/>
      <color theme="1"/>
      <name val="Calibri"/>
      <family val="2"/>
      <scheme val="minor"/>
    </font>
    <font>
      <sz val="11"/>
      <color theme="1"/>
      <name val="Calibri"/>
      <family val="2"/>
      <scheme val="minor"/>
    </font>
    <font>
      <sz val="12"/>
      <color indexed="8"/>
      <name val="Calibri"/>
      <family val="2"/>
    </font>
    <font>
      <sz val="11"/>
      <color indexed="8"/>
      <name val="Calibri"/>
      <family val="2"/>
    </font>
    <font>
      <b/>
      <sz val="12"/>
      <color indexed="8"/>
      <name val="Times New Roman"/>
      <family val="1"/>
    </font>
    <font>
      <sz val="12"/>
      <color indexed="8"/>
      <name val="Times New Roman"/>
      <family val="1"/>
    </font>
    <font>
      <b/>
      <sz val="11"/>
      <color indexed="8"/>
      <name val="Times New Roman"/>
      <family val="1"/>
    </font>
    <font>
      <sz val="11"/>
      <color indexed="8"/>
      <name val="Times New Roman"/>
      <family val="1"/>
    </font>
    <font>
      <b/>
      <sz val="11"/>
      <color theme="1"/>
      <name val="Times New Roman"/>
      <family val="1"/>
    </font>
    <font>
      <sz val="11"/>
      <color theme="1"/>
      <name val="Times New Roman"/>
      <family val="1"/>
    </font>
    <font>
      <sz val="12"/>
      <color theme="1"/>
      <name val="Arial Narrow"/>
      <family val="2"/>
    </font>
    <font>
      <b/>
      <sz val="12"/>
      <color theme="1"/>
      <name val="Arial Narrow"/>
      <family val="2"/>
    </font>
    <font>
      <sz val="12"/>
      <name val="Arial Narrow"/>
      <family val="2"/>
    </font>
    <font>
      <sz val="12"/>
      <color rgb="FFFF0000"/>
      <name val="Arial Narrow"/>
      <family val="2"/>
    </font>
    <font>
      <vertAlign val="superscript"/>
      <sz val="11"/>
      <color theme="1"/>
      <name val="Times New Roman"/>
      <family val="1"/>
    </font>
    <font>
      <b/>
      <u/>
      <sz val="10"/>
      <color indexed="8"/>
      <name val="Arial"/>
      <family val="2"/>
    </font>
    <font>
      <sz val="10"/>
      <color indexed="8"/>
      <name val="Arial"/>
      <family val="2"/>
    </font>
    <font>
      <b/>
      <u/>
      <sz val="10"/>
      <name val="Arial"/>
      <family val="2"/>
    </font>
    <font>
      <sz val="10"/>
      <name val="Arial"/>
      <family val="2"/>
    </font>
    <font>
      <b/>
      <sz val="12"/>
      <name val="Arial"/>
      <family val="2"/>
    </font>
    <font>
      <b/>
      <sz val="10"/>
      <name val="Arial"/>
      <family val="2"/>
    </font>
    <font>
      <u/>
      <sz val="10"/>
      <name val="Arial"/>
      <family val="2"/>
    </font>
    <font>
      <sz val="10"/>
      <color theme="1"/>
      <name val="Arial"/>
      <family val="2"/>
    </font>
    <font>
      <u/>
      <sz val="10"/>
      <color theme="1"/>
      <name val="Arial"/>
      <family val="2"/>
    </font>
    <font>
      <b/>
      <u/>
      <sz val="10"/>
      <color theme="1"/>
      <name val="Arial"/>
      <family val="2"/>
    </font>
    <font>
      <vertAlign val="superscript"/>
      <sz val="10"/>
      <name val="Arial"/>
      <family val="2"/>
    </font>
    <font>
      <b/>
      <i/>
      <sz val="10"/>
      <name val="Arial"/>
      <family val="2"/>
    </font>
    <font>
      <b/>
      <i/>
      <u/>
      <sz val="10"/>
      <name val="Arial"/>
      <family val="2"/>
    </font>
    <font>
      <sz val="10"/>
      <name val="Times New Roman"/>
      <family val="1"/>
    </font>
    <font>
      <b/>
      <sz val="10"/>
      <name val="Times New Roman"/>
      <family val="1"/>
    </font>
  </fonts>
  <fills count="5">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theme="0"/>
        <bgColor indexed="64"/>
      </patternFill>
    </fill>
  </fills>
  <borders count="44">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right style="thin">
        <color indexed="64"/>
      </right>
      <top/>
      <bottom/>
      <diagonal/>
    </border>
  </borders>
  <cellStyleXfs count="14">
    <xf numFmtId="0" fontId="0" fillId="0" borderId="0"/>
    <xf numFmtId="43" fontId="3"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8" fillId="0" borderId="0"/>
    <xf numFmtId="5" fontId="18" fillId="0" borderId="0" applyFont="0" applyFill="0" applyBorder="0" applyAlignment="0" applyProtection="0"/>
    <xf numFmtId="0" fontId="18" fillId="0" borderId="0"/>
    <xf numFmtId="41" fontId="18" fillId="0" borderId="0" applyFont="0" applyFill="0" applyBorder="0" applyAlignment="0" applyProtection="0"/>
    <xf numFmtId="0" fontId="28" fillId="0" borderId="0"/>
    <xf numFmtId="0" fontId="18" fillId="0" borderId="0"/>
    <xf numFmtId="0" fontId="18" fillId="0" borderId="0"/>
    <xf numFmtId="0" fontId="18" fillId="0" borderId="0" applyFont="0" applyFill="0" applyBorder="0" applyAlignment="0" applyProtection="0"/>
    <xf numFmtId="164" fontId="28" fillId="0" borderId="0" applyFont="0" applyFill="0" applyBorder="0" applyAlignment="0" applyProtection="0"/>
    <xf numFmtId="0" fontId="28" fillId="0" borderId="0"/>
  </cellStyleXfs>
  <cellXfs count="306">
    <xf numFmtId="0" fontId="0" fillId="0" borderId="0" xfId="0"/>
    <xf numFmtId="0" fontId="2" fillId="0" borderId="0" xfId="0" applyFont="1"/>
    <xf numFmtId="0" fontId="2" fillId="0" borderId="7" xfId="0" applyFont="1" applyBorder="1"/>
    <xf numFmtId="43" fontId="2" fillId="0" borderId="7" xfId="1" applyFont="1" applyBorder="1"/>
    <xf numFmtId="43" fontId="2" fillId="0" borderId="8" xfId="1" applyFont="1" applyBorder="1"/>
    <xf numFmtId="0" fontId="4" fillId="0" borderId="7" xfId="0" applyFont="1" applyBorder="1"/>
    <xf numFmtId="0" fontId="5" fillId="0" borderId="7" xfId="0" applyFont="1" applyBorder="1"/>
    <xf numFmtId="0" fontId="2" fillId="0" borderId="6" xfId="0" applyFont="1" applyBorder="1" applyAlignment="1">
      <alignment horizontal="center"/>
    </xf>
    <xf numFmtId="0" fontId="4" fillId="0" borderId="15" xfId="0" applyFont="1" applyBorder="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5" fillId="0" borderId="0" xfId="1" applyNumberFormat="1" applyFont="1" applyAlignment="1">
      <alignment horizontal="center" vertical="center"/>
    </xf>
    <xf numFmtId="43" fontId="5" fillId="0" borderId="0" xfId="1" applyFont="1" applyAlignment="1">
      <alignment vertical="center"/>
    </xf>
    <xf numFmtId="0" fontId="4" fillId="0" borderId="1" xfId="0" applyFont="1" applyBorder="1" applyAlignment="1">
      <alignment horizontal="center" vertical="center"/>
    </xf>
    <xf numFmtId="0" fontId="4" fillId="0" borderId="1" xfId="1" applyNumberFormat="1" applyFont="1" applyBorder="1" applyAlignment="1">
      <alignment horizontal="center" vertical="center"/>
    </xf>
    <xf numFmtId="43" fontId="4" fillId="0" borderId="1" xfId="1" applyFont="1" applyBorder="1" applyAlignment="1">
      <alignment horizontal="center" vertical="center"/>
    </xf>
    <xf numFmtId="0" fontId="5" fillId="0" borderId="3" xfId="0" applyFont="1" applyBorder="1" applyAlignment="1">
      <alignment vertical="center"/>
    </xf>
    <xf numFmtId="0" fontId="5" fillId="0" borderId="3" xfId="1" applyNumberFormat="1" applyFont="1" applyBorder="1" applyAlignment="1">
      <alignment horizontal="center" vertical="center"/>
    </xf>
    <xf numFmtId="43" fontId="4" fillId="0" borderId="3" xfId="1" applyFont="1" applyBorder="1" applyAlignment="1">
      <alignment horizontal="center" vertical="center"/>
    </xf>
    <xf numFmtId="0" fontId="5" fillId="0" borderId="7" xfId="0" applyFont="1" applyBorder="1" applyAlignment="1">
      <alignment vertical="center"/>
    </xf>
    <xf numFmtId="0" fontId="5" fillId="0" borderId="7" xfId="1" applyNumberFormat="1" applyFont="1" applyBorder="1" applyAlignment="1">
      <alignment horizontal="center" vertical="center"/>
    </xf>
    <xf numFmtId="43" fontId="4" fillId="0" borderId="7" xfId="1" applyFont="1" applyBorder="1" applyAlignment="1">
      <alignment horizontal="center" vertical="center"/>
    </xf>
    <xf numFmtId="0" fontId="4" fillId="0" borderId="7" xfId="0" applyFont="1" applyBorder="1" applyAlignment="1">
      <alignment vertical="center"/>
    </xf>
    <xf numFmtId="43" fontId="5" fillId="0" borderId="7" xfId="1" applyFont="1" applyBorder="1" applyAlignment="1">
      <alignment vertical="center"/>
    </xf>
    <xf numFmtId="0" fontId="5" fillId="0" borderId="6" xfId="0" applyFont="1" applyBorder="1" applyAlignment="1">
      <alignment horizontal="center" vertical="center"/>
    </xf>
    <xf numFmtId="0" fontId="5" fillId="0" borderId="7" xfId="0" applyFont="1" applyBorder="1" applyAlignment="1">
      <alignment vertical="center" wrapText="1"/>
    </xf>
    <xf numFmtId="0" fontId="5" fillId="0" borderId="7" xfId="1" applyNumberFormat="1" applyFont="1" applyFill="1" applyBorder="1" applyAlignment="1">
      <alignment horizontal="center" vertical="center"/>
    </xf>
    <xf numFmtId="43" fontId="5" fillId="0" borderId="7" xfId="1" applyFont="1" applyFill="1" applyBorder="1" applyAlignment="1">
      <alignment vertical="center"/>
    </xf>
    <xf numFmtId="0" fontId="5" fillId="0" borderId="9" xfId="0" applyFont="1" applyBorder="1" applyAlignment="1">
      <alignment horizontal="center" vertical="center"/>
    </xf>
    <xf numFmtId="43" fontId="4" fillId="0" borderId="13" xfId="1" applyFont="1" applyBorder="1" applyAlignment="1">
      <alignment vertical="center"/>
    </xf>
    <xf numFmtId="0" fontId="5" fillId="0" borderId="11" xfId="0" applyFont="1" applyBorder="1" applyAlignment="1">
      <alignment horizontal="center" vertical="center"/>
    </xf>
    <xf numFmtId="0" fontId="4" fillId="0" borderId="7" xfId="0" applyFont="1" applyBorder="1" applyAlignment="1">
      <alignment horizontal="left" vertical="center"/>
    </xf>
    <xf numFmtId="0" fontId="4" fillId="0" borderId="7" xfId="0" applyFont="1" applyBorder="1" applyAlignment="1">
      <alignment horizontal="center" vertical="center"/>
    </xf>
    <xf numFmtId="0" fontId="5" fillId="0" borderId="7" xfId="0" applyFont="1" applyBorder="1" applyAlignment="1">
      <alignment horizontal="center" vertical="center"/>
    </xf>
    <xf numFmtId="9" fontId="5" fillId="0" borderId="7" xfId="2" applyFont="1" applyBorder="1" applyAlignment="1">
      <alignment vertical="center"/>
    </xf>
    <xf numFmtId="9" fontId="5" fillId="0" borderId="7" xfId="1" applyNumberFormat="1" applyFont="1" applyBorder="1" applyAlignment="1">
      <alignment vertical="center"/>
    </xf>
    <xf numFmtId="0" fontId="5" fillId="0" borderId="15" xfId="1" applyNumberFormat="1" applyFont="1" applyBorder="1" applyAlignment="1">
      <alignment horizontal="center" vertical="center"/>
    </xf>
    <xf numFmtId="43" fontId="5" fillId="0" borderId="15" xfId="1" applyFont="1" applyBorder="1" applyAlignment="1">
      <alignment vertical="center"/>
    </xf>
    <xf numFmtId="0" fontId="5" fillId="0" borderId="0" xfId="0" applyFont="1" applyAlignment="1">
      <alignment horizontal="left" indent="5"/>
    </xf>
    <xf numFmtId="0" fontId="5" fillId="0" borderId="0" xfId="0" applyFont="1"/>
    <xf numFmtId="0" fontId="5" fillId="0" borderId="0" xfId="0" applyFont="1" applyAlignment="1">
      <alignment horizontal="center" vertical="top" wrapText="1"/>
    </xf>
    <xf numFmtId="0" fontId="5" fillId="0" borderId="0" xfId="0" applyFont="1" applyAlignment="1">
      <alignment vertical="top" wrapText="1"/>
    </xf>
    <xf numFmtId="0" fontId="4" fillId="0" borderId="0" xfId="0" applyFont="1" applyAlignment="1">
      <alignment vertical="top"/>
    </xf>
    <xf numFmtId="43" fontId="4" fillId="0" borderId="0" xfId="1" applyFont="1" applyBorder="1" applyAlignment="1">
      <alignment vertical="center"/>
    </xf>
    <xf numFmtId="0" fontId="4" fillId="0" borderId="0" xfId="0" applyFont="1"/>
    <xf numFmtId="0" fontId="5" fillId="0" borderId="0" xfId="0" applyFont="1" applyAlignment="1">
      <alignment horizontal="left" indent="6"/>
    </xf>
    <xf numFmtId="0" fontId="2" fillId="0" borderId="0" xfId="0" applyFont="1" applyAlignment="1">
      <alignment vertical="center"/>
    </xf>
    <xf numFmtId="0" fontId="4" fillId="0" borderId="0" xfId="0" applyFont="1" applyAlignment="1">
      <alignment vertical="center"/>
    </xf>
    <xf numFmtId="0" fontId="2" fillId="0" borderId="0" xfId="0" applyFont="1" applyAlignment="1">
      <alignment vertical="top" wrapText="1"/>
    </xf>
    <xf numFmtId="43" fontId="4" fillId="0" borderId="14" xfId="1" applyFont="1" applyBorder="1" applyAlignment="1">
      <alignment vertical="center"/>
    </xf>
    <xf numFmtId="0" fontId="4" fillId="0" borderId="1" xfId="0" applyFont="1" applyBorder="1" applyAlignment="1">
      <alignment horizontal="left" vertical="center"/>
    </xf>
    <xf numFmtId="0" fontId="5" fillId="0" borderId="1" xfId="1" applyNumberFormat="1" applyFont="1" applyBorder="1" applyAlignment="1">
      <alignment horizontal="center" vertical="center"/>
    </xf>
    <xf numFmtId="43" fontId="5" fillId="0" borderId="1" xfId="1" applyFont="1" applyBorder="1" applyAlignment="1">
      <alignment vertical="center"/>
    </xf>
    <xf numFmtId="0" fontId="4" fillId="0" borderId="25" xfId="0" applyFont="1" applyBorder="1" applyAlignment="1">
      <alignment horizontal="center" vertical="center"/>
    </xf>
    <xf numFmtId="43" fontId="5" fillId="0" borderId="14" xfId="1" applyFont="1" applyBorder="1" applyAlignment="1">
      <alignment vertical="center"/>
    </xf>
    <xf numFmtId="43" fontId="5" fillId="0" borderId="14" xfId="1" applyFont="1" applyFill="1" applyBorder="1" applyAlignment="1">
      <alignment vertical="center"/>
    </xf>
    <xf numFmtId="0" fontId="6" fillId="0" borderId="26" xfId="0" applyFont="1" applyBorder="1" applyAlignment="1">
      <alignment horizontal="left"/>
    </xf>
    <xf numFmtId="0" fontId="7" fillId="0" borderId="26" xfId="0" applyFont="1" applyBorder="1" applyAlignment="1">
      <alignment horizontal="left"/>
    </xf>
    <xf numFmtId="0" fontId="6" fillId="0" borderId="26" xfId="0" applyFont="1" applyBorder="1" applyAlignment="1">
      <alignment horizontal="center" wrapText="1"/>
    </xf>
    <xf numFmtId="0" fontId="7" fillId="0" borderId="26" xfId="0" applyFont="1" applyBorder="1" applyAlignment="1">
      <alignment horizontal="center"/>
    </xf>
    <xf numFmtId="43" fontId="7" fillId="0" borderId="26" xfId="1" applyFont="1" applyFill="1" applyBorder="1" applyAlignment="1"/>
    <xf numFmtId="43" fontId="6" fillId="0" borderId="26" xfId="1" applyFont="1" applyBorder="1" applyAlignment="1"/>
    <xf numFmtId="0" fontId="3" fillId="0" borderId="26" xfId="0" applyFont="1" applyBorder="1"/>
    <xf numFmtId="0" fontId="6" fillId="0" borderId="26" xfId="0" applyFont="1" applyBorder="1"/>
    <xf numFmtId="43" fontId="6" fillId="0" borderId="26" xfId="0" applyNumberFormat="1" applyFont="1" applyBorder="1"/>
    <xf numFmtId="0" fontId="7" fillId="0" borderId="7" xfId="0" applyFont="1" applyBorder="1" applyAlignment="1">
      <alignment vertical="center" wrapText="1"/>
    </xf>
    <xf numFmtId="0" fontId="7" fillId="0" borderId="7" xfId="1" applyNumberFormat="1" applyFont="1" applyBorder="1" applyAlignment="1">
      <alignment horizontal="center" vertical="center"/>
    </xf>
    <xf numFmtId="43" fontId="7" fillId="0" borderId="7" xfId="1" applyFont="1" applyBorder="1" applyAlignment="1">
      <alignment vertical="center"/>
    </xf>
    <xf numFmtId="0" fontId="7" fillId="0" borderId="0" xfId="0" applyFont="1" applyAlignment="1">
      <alignment vertical="center"/>
    </xf>
    <xf numFmtId="43" fontId="4" fillId="0" borderId="2" xfId="1" applyFont="1" applyBorder="1" applyAlignment="1">
      <alignment horizontal="center" vertical="center"/>
    </xf>
    <xf numFmtId="0" fontId="4" fillId="0" borderId="20" xfId="0" applyFont="1" applyBorder="1" applyAlignment="1">
      <alignment horizontal="center" vertical="center"/>
    </xf>
    <xf numFmtId="43" fontId="4" fillId="0" borderId="14" xfId="1" applyFont="1" applyBorder="1" applyAlignment="1">
      <alignment horizontal="center" vertical="center"/>
    </xf>
    <xf numFmtId="0" fontId="5" fillId="0" borderId="20" xfId="0" applyFont="1" applyBorder="1" applyAlignment="1">
      <alignment horizontal="center" vertical="center"/>
    </xf>
    <xf numFmtId="43" fontId="5" fillId="0" borderId="14" xfId="1" applyFont="1" applyFill="1" applyBorder="1" applyAlignment="1">
      <alignment horizontal="left" vertical="center"/>
    </xf>
    <xf numFmtId="43" fontId="5" fillId="0" borderId="14" xfId="1" applyFont="1" applyBorder="1" applyAlignment="1">
      <alignment horizontal="left" vertical="center"/>
    </xf>
    <xf numFmtId="0" fontId="5" fillId="0" borderId="3" xfId="0" applyFont="1" applyBorder="1" applyAlignment="1">
      <alignment horizontal="center" vertical="center"/>
    </xf>
    <xf numFmtId="0" fontId="5" fillId="0" borderId="25" xfId="0" applyFont="1" applyBorder="1" applyAlignment="1">
      <alignment horizontal="center" vertical="center"/>
    </xf>
    <xf numFmtId="0" fontId="5" fillId="0" borderId="1" xfId="0" applyFont="1" applyBorder="1" applyAlignment="1">
      <alignment horizontal="center" vertical="center"/>
    </xf>
    <xf numFmtId="43" fontId="5" fillId="0" borderId="2" xfId="1" applyFont="1" applyBorder="1" applyAlignment="1">
      <alignment vertical="center"/>
    </xf>
    <xf numFmtId="9" fontId="5" fillId="0" borderId="7" xfId="1" applyNumberFormat="1" applyFont="1" applyFill="1" applyBorder="1" applyAlignment="1">
      <alignment vertical="center"/>
    </xf>
    <xf numFmtId="0" fontId="7" fillId="0" borderId="20" xfId="0" applyFont="1" applyBorder="1" applyAlignment="1">
      <alignment horizontal="center" vertical="center"/>
    </xf>
    <xf numFmtId="0" fontId="7" fillId="0" borderId="7" xfId="0" applyFont="1" applyBorder="1" applyAlignment="1">
      <alignment horizontal="center" vertical="center"/>
    </xf>
    <xf numFmtId="43" fontId="7" fillId="0" borderId="14" xfId="1" applyFont="1" applyBorder="1" applyAlignment="1">
      <alignment horizontal="left" vertical="center"/>
    </xf>
    <xf numFmtId="0" fontId="4" fillId="0" borderId="18" xfId="0" applyFont="1" applyBorder="1" applyAlignment="1">
      <alignment horizontal="center" vertical="center"/>
    </xf>
    <xf numFmtId="0" fontId="5" fillId="0" borderId="17" xfId="0" applyFont="1" applyBorder="1" applyAlignment="1">
      <alignment vertical="center"/>
    </xf>
    <xf numFmtId="0" fontId="5" fillId="0" borderId="17" xfId="0" applyFont="1" applyBorder="1" applyAlignment="1">
      <alignment horizontal="center" vertical="center"/>
    </xf>
    <xf numFmtId="0" fontId="5" fillId="0" borderId="17" xfId="1" applyNumberFormat="1" applyFont="1" applyBorder="1" applyAlignment="1">
      <alignment horizontal="center" vertical="center"/>
    </xf>
    <xf numFmtId="43" fontId="5" fillId="0" borderId="17" xfId="1" applyFont="1" applyBorder="1" applyAlignment="1">
      <alignment vertical="center"/>
    </xf>
    <xf numFmtId="43" fontId="5" fillId="0" borderId="19" xfId="1" applyFont="1" applyBorder="1" applyAlignment="1">
      <alignment vertical="center"/>
    </xf>
    <xf numFmtId="0" fontId="4" fillId="0" borderId="24" xfId="0" applyFont="1" applyBorder="1" applyAlignment="1">
      <alignment horizontal="center" vertical="center"/>
    </xf>
    <xf numFmtId="43" fontId="4" fillId="0" borderId="5" xfId="1" applyFont="1" applyBorder="1" applyAlignment="1">
      <alignment horizontal="center" vertical="center"/>
    </xf>
    <xf numFmtId="0" fontId="5" fillId="0" borderId="7" xfId="0" applyFont="1" applyBorder="1" applyAlignment="1">
      <alignment horizontal="left" vertical="center" wrapText="1"/>
    </xf>
    <xf numFmtId="0" fontId="10" fillId="0" borderId="0" xfId="0" applyFont="1"/>
    <xf numFmtId="0" fontId="9" fillId="0" borderId="26" xfId="0" applyFont="1" applyBorder="1"/>
    <xf numFmtId="0" fontId="8" fillId="0" borderId="26" xfId="0" applyFont="1" applyBorder="1"/>
    <xf numFmtId="0" fontId="9" fillId="0" borderId="26" xfId="0" applyFont="1" applyBorder="1" applyAlignment="1">
      <alignment horizontal="center"/>
    </xf>
    <xf numFmtId="0" fontId="8" fillId="0" borderId="26" xfId="0" applyFont="1" applyBorder="1" applyAlignment="1">
      <alignment horizontal="center"/>
    </xf>
    <xf numFmtId="0" fontId="8" fillId="0" borderId="26" xfId="0" applyFont="1" applyBorder="1" applyAlignment="1">
      <alignment horizontal="center" vertical="center" wrapText="1"/>
    </xf>
    <xf numFmtId="164" fontId="8" fillId="0" borderId="26" xfId="0" applyNumberFormat="1" applyFont="1" applyBorder="1"/>
    <xf numFmtId="0" fontId="11" fillId="0" borderId="0" xfId="0" applyFont="1" applyAlignment="1">
      <alignment wrapText="1"/>
    </xf>
    <xf numFmtId="0" fontId="11" fillId="0" borderId="0" xfId="0" applyFont="1"/>
    <xf numFmtId="0" fontId="8" fillId="0" borderId="26" xfId="0" applyFont="1" applyBorder="1" applyAlignment="1">
      <alignment horizontal="left" wrapText="1"/>
    </xf>
    <xf numFmtId="0" fontId="9" fillId="0" borderId="26" xfId="0" applyFont="1" applyBorder="1" applyAlignment="1">
      <alignment horizontal="center" vertical="center" wrapText="1"/>
    </xf>
    <xf numFmtId="164" fontId="9" fillId="0" borderId="26" xfId="0" applyNumberFormat="1" applyFont="1" applyBorder="1"/>
    <xf numFmtId="0" fontId="9" fillId="0" borderId="26" xfId="0" applyFont="1" applyBorder="1" applyAlignment="1">
      <alignment wrapText="1"/>
    </xf>
    <xf numFmtId="0" fontId="12" fillId="0" borderId="0" xfId="0" applyFont="1"/>
    <xf numFmtId="0" fontId="8" fillId="0" borderId="26" xfId="0" applyFont="1" applyBorder="1" applyAlignment="1">
      <alignment horizontal="center" wrapText="1"/>
    </xf>
    <xf numFmtId="0" fontId="13" fillId="0" borderId="0" xfId="0" applyFont="1"/>
    <xf numFmtId="0" fontId="9" fillId="0" borderId="26" xfId="0" applyFont="1" applyBorder="1" applyAlignment="1">
      <alignment vertical="center" wrapText="1"/>
    </xf>
    <xf numFmtId="0" fontId="9" fillId="0" borderId="26" xfId="0" applyFont="1" applyBorder="1" applyAlignment="1">
      <alignment horizontal="center" vertical="center"/>
    </xf>
    <xf numFmtId="0" fontId="9" fillId="0" borderId="26" xfId="0" applyFont="1" applyBorder="1" applyAlignment="1">
      <alignment horizontal="right" vertical="center"/>
    </xf>
    <xf numFmtId="0" fontId="8" fillId="0" borderId="26" xfId="0" applyFont="1" applyBorder="1" applyAlignment="1">
      <alignment vertical="center" wrapText="1"/>
    </xf>
    <xf numFmtId="164" fontId="10" fillId="0" borderId="0" xfId="3" applyFont="1"/>
    <xf numFmtId="0" fontId="9" fillId="0" borderId="26" xfId="0" applyFont="1" applyBorder="1" applyAlignment="1">
      <alignment horizontal="center" wrapText="1"/>
    </xf>
    <xf numFmtId="0" fontId="10" fillId="0" borderId="0" xfId="0" applyFont="1" applyAlignment="1">
      <alignment horizontal="center"/>
    </xf>
    <xf numFmtId="0" fontId="16" fillId="0" borderId="0" xfId="0" applyFont="1"/>
    <xf numFmtId="0" fontId="18" fillId="0" borderId="0" xfId="0" applyFont="1" applyAlignment="1">
      <alignment horizontal="center" vertical="top"/>
    </xf>
    <xf numFmtId="0" fontId="18" fillId="0" borderId="0" xfId="0" applyFont="1"/>
    <xf numFmtId="165" fontId="18" fillId="0" borderId="0" xfId="0" applyNumberFormat="1" applyFont="1" applyAlignment="1">
      <alignment horizontal="center" vertical="center"/>
    </xf>
    <xf numFmtId="0" fontId="20" fillId="0" borderId="25" xfId="0" applyFont="1" applyBorder="1" applyAlignment="1">
      <alignment horizontal="center" vertical="top"/>
    </xf>
    <xf numFmtId="0" fontId="20" fillId="0" borderId="1" xfId="0" applyFont="1" applyBorder="1" applyAlignment="1">
      <alignment horizontal="center"/>
    </xf>
    <xf numFmtId="165" fontId="20" fillId="0" borderId="1" xfId="0" applyNumberFormat="1" applyFont="1" applyBorder="1" applyAlignment="1">
      <alignment horizontal="center" vertical="center"/>
    </xf>
    <xf numFmtId="164" fontId="20" fillId="0" borderId="1" xfId="3" applyFont="1" applyFill="1" applyBorder="1" applyAlignment="1">
      <alignment horizontal="center" vertical="center"/>
    </xf>
    <xf numFmtId="0" fontId="20" fillId="0" borderId="28" xfId="0" applyFont="1" applyBorder="1" applyAlignment="1">
      <alignment horizontal="center" vertical="top"/>
    </xf>
    <xf numFmtId="0" fontId="20" fillId="0" borderId="29" xfId="0" applyFont="1" applyBorder="1" applyAlignment="1">
      <alignment horizontal="center"/>
    </xf>
    <xf numFmtId="165" fontId="20" fillId="0" borderId="29" xfId="0" applyNumberFormat="1" applyFont="1" applyBorder="1" applyAlignment="1">
      <alignment horizontal="center" vertical="center"/>
    </xf>
    <xf numFmtId="164" fontId="20" fillId="0" borderId="29" xfId="3" applyFont="1" applyFill="1" applyBorder="1" applyAlignment="1">
      <alignment horizontal="center" vertical="center"/>
    </xf>
    <xf numFmtId="0" fontId="20" fillId="0" borderId="20" xfId="0" applyFont="1" applyBorder="1" applyAlignment="1">
      <alignment horizontal="center" vertical="top"/>
    </xf>
    <xf numFmtId="0" fontId="17" fillId="0" borderId="7" xfId="0" applyFont="1" applyBorder="1" applyAlignment="1">
      <alignment horizontal="left"/>
    </xf>
    <xf numFmtId="165" fontId="20" fillId="0" borderId="7" xfId="4" applyNumberFormat="1" applyFont="1" applyBorder="1" applyAlignment="1" applyProtection="1">
      <alignment horizontal="center" vertical="center"/>
      <protection locked="0"/>
    </xf>
    <xf numFmtId="164" fontId="20" fillId="0" borderId="7" xfId="3" applyFont="1" applyFill="1" applyBorder="1" applyAlignment="1">
      <alignment horizontal="center" vertical="center"/>
    </xf>
    <xf numFmtId="0" fontId="18" fillId="0" borderId="20" xfId="0" applyFont="1" applyBorder="1" applyAlignment="1">
      <alignment horizontal="center" vertical="top"/>
    </xf>
    <xf numFmtId="164" fontId="18" fillId="0" borderId="7" xfId="3" applyFont="1" applyFill="1" applyBorder="1" applyAlignment="1">
      <alignment horizontal="center" vertical="center"/>
    </xf>
    <xf numFmtId="0" fontId="18" fillId="0" borderId="7" xfId="0" applyFont="1" applyBorder="1" applyAlignment="1">
      <alignment horizontal="left" vertical="top" wrapText="1"/>
    </xf>
    <xf numFmtId="0" fontId="18" fillId="0" borderId="7" xfId="0" applyFont="1" applyBorder="1" applyAlignment="1">
      <alignment horizontal="left" vertical="center" wrapText="1"/>
    </xf>
    <xf numFmtId="165" fontId="18" fillId="0" borderId="7" xfId="5" applyNumberFormat="1" applyFont="1" applyFill="1" applyBorder="1" applyAlignment="1" applyProtection="1">
      <alignment horizontal="center" vertical="center"/>
      <protection locked="0"/>
    </xf>
    <xf numFmtId="165" fontId="18" fillId="0" borderId="7" xfId="4" applyNumberFormat="1" applyBorder="1" applyAlignment="1" applyProtection="1">
      <alignment horizontal="center" vertical="center"/>
      <protection locked="0"/>
    </xf>
    <xf numFmtId="0" fontId="18" fillId="0" borderId="20" xfId="4" applyBorder="1" applyAlignment="1">
      <alignment horizontal="center" vertical="top"/>
    </xf>
    <xf numFmtId="0" fontId="20" fillId="0" borderId="7" xfId="4" applyFont="1" applyBorder="1" applyAlignment="1">
      <alignment horizontal="center"/>
    </xf>
    <xf numFmtId="0" fontId="16" fillId="0" borderId="20" xfId="6" applyFont="1" applyBorder="1" applyAlignment="1">
      <alignment horizontal="center" vertical="top"/>
    </xf>
    <xf numFmtId="0" fontId="18" fillId="0" borderId="7" xfId="6" applyBorder="1" applyAlignment="1">
      <alignment horizontal="left" vertical="top" wrapText="1"/>
    </xf>
    <xf numFmtId="165" fontId="18" fillId="0" borderId="7" xfId="7" applyNumberFormat="1" applyFont="1" applyFill="1" applyBorder="1" applyAlignment="1" applyProtection="1">
      <alignment horizontal="center" vertical="center"/>
      <protection locked="0"/>
    </xf>
    <xf numFmtId="0" fontId="17" fillId="0" borderId="7" xfId="4" applyFont="1" applyBorder="1"/>
    <xf numFmtId="0" fontId="18" fillId="0" borderId="7" xfId="4" applyBorder="1" applyAlignment="1">
      <alignment horizontal="left"/>
    </xf>
    <xf numFmtId="0" fontId="18" fillId="0" borderId="7" xfId="4" applyBorder="1" applyAlignment="1">
      <alignment horizontal="left" vertical="top" wrapText="1"/>
    </xf>
    <xf numFmtId="0" fontId="21" fillId="0" borderId="7" xfId="4" applyFont="1" applyBorder="1" applyAlignment="1">
      <alignment vertical="top" wrapText="1"/>
    </xf>
    <xf numFmtId="0" fontId="18" fillId="0" borderId="20" xfId="4" quotePrefix="1" applyBorder="1" applyAlignment="1">
      <alignment horizontal="center" vertical="top"/>
    </xf>
    <xf numFmtId="0" fontId="18" fillId="0" borderId="7" xfId="4" quotePrefix="1" applyBorder="1" applyAlignment="1">
      <alignment horizontal="left" vertical="top" wrapText="1"/>
    </xf>
    <xf numFmtId="0" fontId="21" fillId="0" borderId="7" xfId="4" applyFont="1" applyBorder="1" applyAlignment="1">
      <alignment horizontal="left" wrapText="1"/>
    </xf>
    <xf numFmtId="0" fontId="22" fillId="0" borderId="20" xfId="4" quotePrefix="1" applyFont="1" applyBorder="1" applyAlignment="1">
      <alignment horizontal="center" vertical="top"/>
    </xf>
    <xf numFmtId="165" fontId="22" fillId="0" borderId="7" xfId="4" applyNumberFormat="1" applyFont="1" applyBorder="1" applyAlignment="1" applyProtection="1">
      <alignment horizontal="center" vertical="center"/>
      <protection locked="0"/>
    </xf>
    <xf numFmtId="164" fontId="22" fillId="0" borderId="7" xfId="3" applyFont="1" applyFill="1" applyBorder="1" applyAlignment="1">
      <alignment horizontal="center" vertical="center"/>
    </xf>
    <xf numFmtId="0" fontId="23" fillId="0" borderId="7" xfId="4" applyFont="1" applyBorder="1" applyAlignment="1">
      <alignment horizontal="left" wrapText="1"/>
    </xf>
    <xf numFmtId="0" fontId="22" fillId="0" borderId="20" xfId="4" applyFont="1" applyBorder="1" applyAlignment="1">
      <alignment horizontal="center" vertical="top"/>
    </xf>
    <xf numFmtId="0" fontId="22" fillId="0" borderId="7" xfId="4" quotePrefix="1" applyFont="1" applyBorder="1" applyAlignment="1">
      <alignment horizontal="left" vertical="top" wrapText="1"/>
    </xf>
    <xf numFmtId="165" fontId="22" fillId="0" borderId="7" xfId="5" applyNumberFormat="1" applyFont="1" applyFill="1" applyBorder="1" applyAlignment="1" applyProtection="1">
      <alignment horizontal="center" vertical="center"/>
      <protection locked="0"/>
    </xf>
    <xf numFmtId="0" fontId="23" fillId="0" borderId="7" xfId="4" applyFont="1" applyBorder="1" applyAlignment="1">
      <alignment vertical="top" wrapText="1"/>
    </xf>
    <xf numFmtId="0" fontId="22" fillId="0" borderId="7" xfId="4" applyFont="1" applyBorder="1" applyAlignment="1">
      <alignment horizontal="left" vertical="top" wrapText="1"/>
    </xf>
    <xf numFmtId="0" fontId="17" fillId="0" borderId="7" xfId="4" applyFont="1" applyBorder="1" applyAlignment="1">
      <alignment horizontal="left" wrapText="1"/>
    </xf>
    <xf numFmtId="0" fontId="18" fillId="0" borderId="20" xfId="4" applyBorder="1" applyAlignment="1">
      <alignment horizontal="center"/>
    </xf>
    <xf numFmtId="0" fontId="18" fillId="0" borderId="7" xfId="4" applyBorder="1"/>
    <xf numFmtId="164" fontId="18" fillId="0" borderId="7" xfId="3" applyFont="1" applyFill="1" applyBorder="1" applyAlignment="1">
      <alignment vertical="center"/>
    </xf>
    <xf numFmtId="0" fontId="18" fillId="0" borderId="7" xfId="4" applyBorder="1" applyAlignment="1">
      <alignment horizontal="left" wrapText="1"/>
    </xf>
    <xf numFmtId="0" fontId="18" fillId="0" borderId="7" xfId="4" applyBorder="1" applyAlignment="1">
      <alignment horizontal="justify" vertical="top" wrapText="1"/>
    </xf>
    <xf numFmtId="0" fontId="18" fillId="0" borderId="7" xfId="4" quotePrefix="1" applyBorder="1" applyAlignment="1">
      <alignment horizontal="left" wrapText="1"/>
    </xf>
    <xf numFmtId="165" fontId="18" fillId="0" borderId="7" xfId="4" applyNumberFormat="1" applyBorder="1" applyAlignment="1">
      <alignment horizontal="center" vertical="center"/>
    </xf>
    <xf numFmtId="0" fontId="18" fillId="0" borderId="6" xfId="0" applyFont="1" applyBorder="1" applyAlignment="1">
      <alignment horizontal="center" vertical="center"/>
    </xf>
    <xf numFmtId="0" fontId="18" fillId="0" borderId="0" xfId="0" applyFont="1" applyAlignment="1">
      <alignment vertical="center"/>
    </xf>
    <xf numFmtId="0" fontId="18" fillId="0" borderId="0" xfId="0" applyFont="1" applyAlignment="1">
      <alignment horizontal="center" vertical="center"/>
    </xf>
    <xf numFmtId="164" fontId="18" fillId="0" borderId="0" xfId="3" applyFont="1" applyFill="1" applyBorder="1" applyAlignment="1">
      <alignment horizontal="center" vertical="center"/>
    </xf>
    <xf numFmtId="0" fontId="20" fillId="0" borderId="0" xfId="0" applyFont="1" applyAlignment="1">
      <alignment horizontal="center" vertical="center"/>
    </xf>
    <xf numFmtId="164" fontId="18" fillId="0" borderId="0" xfId="3" applyFont="1" applyBorder="1" applyAlignment="1">
      <alignment horizontal="center" vertical="center"/>
    </xf>
    <xf numFmtId="0" fontId="0" fillId="0" borderId="0" xfId="0" applyAlignment="1">
      <alignment horizontal="center"/>
    </xf>
    <xf numFmtId="164" fontId="0" fillId="0" borderId="0" xfId="3" applyFont="1" applyFill="1"/>
    <xf numFmtId="0" fontId="18" fillId="0" borderId="7" xfId="0" applyFont="1" applyBorder="1" applyAlignment="1">
      <alignment horizontal="center" vertical="center" wrapText="1"/>
    </xf>
    <xf numFmtId="0" fontId="26" fillId="0" borderId="7" xfId="0" applyFont="1" applyBorder="1" applyAlignment="1">
      <alignment horizontal="left" vertical="top" wrapText="1"/>
    </xf>
    <xf numFmtId="0" fontId="27" fillId="0" borderId="7" xfId="4" applyFont="1" applyBorder="1" applyAlignment="1">
      <alignment horizontal="left" wrapText="1"/>
    </xf>
    <xf numFmtId="0" fontId="24" fillId="0" borderId="7" xfId="4" applyFont="1" applyBorder="1" applyAlignment="1">
      <alignment horizontal="justify" vertical="top" wrapText="1"/>
    </xf>
    <xf numFmtId="43" fontId="18" fillId="0" borderId="7" xfId="1" applyFont="1" applyFill="1" applyBorder="1" applyAlignment="1" applyProtection="1">
      <alignment vertical="center"/>
      <protection locked="0"/>
    </xf>
    <xf numFmtId="43" fontId="18" fillId="0" borderId="7" xfId="1" applyFont="1" applyFill="1" applyBorder="1" applyAlignment="1" applyProtection="1">
      <alignment horizontal="center" vertical="center"/>
      <protection locked="0"/>
    </xf>
    <xf numFmtId="43" fontId="22" fillId="0" borderId="7" xfId="1" applyFont="1" applyFill="1" applyBorder="1" applyAlignment="1" applyProtection="1">
      <alignment horizontal="center" vertical="center"/>
      <protection locked="0"/>
    </xf>
    <xf numFmtId="43" fontId="22" fillId="0" borderId="7" xfId="1" applyFont="1" applyFill="1" applyBorder="1" applyAlignment="1" applyProtection="1">
      <alignment vertical="center"/>
      <protection locked="0"/>
    </xf>
    <xf numFmtId="43" fontId="18" fillId="0" borderId="0" xfId="1" applyFont="1" applyFill="1" applyBorder="1" applyAlignment="1">
      <alignment horizontal="right" vertical="center" indent="1"/>
    </xf>
    <xf numFmtId="43" fontId="18" fillId="0" borderId="0" xfId="1" applyFont="1" applyBorder="1" applyAlignment="1">
      <alignment horizontal="right" vertical="center" indent="1"/>
    </xf>
    <xf numFmtId="43" fontId="18" fillId="0" borderId="0" xfId="1" applyFont="1" applyAlignment="1">
      <alignment horizontal="right" vertical="center" indent="1"/>
    </xf>
    <xf numFmtId="43" fontId="0" fillId="0" borderId="0" xfId="1" applyFont="1" applyFill="1"/>
    <xf numFmtId="43" fontId="18" fillId="3" borderId="33" xfId="1" applyFont="1" applyFill="1" applyBorder="1" applyAlignment="1">
      <alignment vertical="center"/>
    </xf>
    <xf numFmtId="43" fontId="1" fillId="0" borderId="0" xfId="1" applyFont="1" applyFill="1"/>
    <xf numFmtId="43" fontId="20" fillId="0" borderId="2" xfId="1" applyFont="1" applyFill="1" applyBorder="1" applyAlignment="1" applyProtection="1">
      <alignment horizontal="center" vertical="center"/>
      <protection locked="0"/>
    </xf>
    <xf numFmtId="43" fontId="20" fillId="0" borderId="27" xfId="1" applyFont="1" applyFill="1" applyBorder="1" applyAlignment="1" applyProtection="1">
      <alignment horizontal="center" vertical="center"/>
      <protection locked="0"/>
    </xf>
    <xf numFmtId="43" fontId="20" fillId="0" borderId="14" xfId="1" applyFont="1" applyFill="1" applyBorder="1" applyAlignment="1" applyProtection="1">
      <alignment horizontal="center" vertical="center"/>
      <protection locked="0"/>
    </xf>
    <xf numFmtId="43" fontId="18" fillId="0" borderId="14" xfId="1" applyFont="1" applyFill="1" applyBorder="1" applyAlignment="1" applyProtection="1">
      <alignment vertical="center"/>
      <protection locked="0"/>
    </xf>
    <xf numFmtId="43" fontId="18" fillId="0" borderId="14" xfId="1" applyFont="1" applyFill="1" applyBorder="1" applyAlignment="1" applyProtection="1">
      <alignment horizontal="center" vertical="center"/>
      <protection locked="0"/>
    </xf>
    <xf numFmtId="43" fontId="18" fillId="0" borderId="14" xfId="1" applyFont="1" applyFill="1" applyBorder="1" applyAlignment="1" applyProtection="1">
      <alignment horizontal="right" vertical="center"/>
      <protection locked="0"/>
    </xf>
    <xf numFmtId="43" fontId="18" fillId="2" borderId="23" xfId="1" applyFont="1" applyFill="1" applyBorder="1" applyAlignment="1" applyProtection="1">
      <alignment vertical="center"/>
      <protection locked="0"/>
    </xf>
    <xf numFmtId="43" fontId="18" fillId="0" borderId="8" xfId="1" applyFont="1" applyFill="1" applyBorder="1" applyAlignment="1">
      <alignment horizontal="right" vertical="center" indent="1"/>
    </xf>
    <xf numFmtId="43" fontId="20" fillId="0" borderId="30" xfId="1" applyFont="1" applyBorder="1" applyAlignment="1">
      <alignment horizontal="right" vertical="center" indent="1"/>
    </xf>
    <xf numFmtId="43" fontId="20" fillId="0" borderId="8" xfId="1" applyFont="1" applyBorder="1" applyAlignment="1">
      <alignment horizontal="right" vertical="center" indent="1"/>
    </xf>
    <xf numFmtId="43" fontId="20" fillId="3" borderId="34" xfId="1" quotePrefix="1" applyFont="1" applyFill="1" applyBorder="1" applyAlignment="1">
      <alignment horizontal="right" vertical="center" indent="1"/>
    </xf>
    <xf numFmtId="43" fontId="18" fillId="0" borderId="7" xfId="1" applyFont="1" applyFill="1" applyBorder="1" applyAlignment="1">
      <alignment horizontal="center" vertical="center"/>
    </xf>
    <xf numFmtId="43" fontId="18" fillId="0" borderId="16" xfId="1" applyFont="1" applyFill="1" applyBorder="1" applyAlignment="1" applyProtection="1">
      <alignment vertical="center"/>
      <protection locked="0"/>
    </xf>
    <xf numFmtId="43" fontId="18" fillId="0" borderId="0" xfId="1" applyFont="1" applyFill="1" applyBorder="1" applyAlignment="1" applyProtection="1">
      <alignment vertical="center"/>
      <protection locked="0"/>
    </xf>
    <xf numFmtId="0" fontId="24" fillId="0" borderId="7" xfId="4" applyFont="1" applyBorder="1" applyAlignment="1">
      <alignment horizontal="left" wrapText="1"/>
    </xf>
    <xf numFmtId="0" fontId="0" fillId="2" borderId="0" xfId="0" applyFill="1"/>
    <xf numFmtId="0" fontId="16" fillId="2" borderId="0" xfId="0" applyFont="1" applyFill="1"/>
    <xf numFmtId="0" fontId="18" fillId="0" borderId="35" xfId="8" quotePrefix="1" applyFont="1" applyBorder="1" applyAlignment="1">
      <alignment horizontal="center" vertical="top"/>
    </xf>
    <xf numFmtId="0" fontId="18" fillId="0" borderId="36" xfId="8" applyFont="1" applyBorder="1" applyAlignment="1">
      <alignment horizontal="left"/>
    </xf>
    <xf numFmtId="0" fontId="18" fillId="0" borderId="36" xfId="8" applyFont="1" applyBorder="1" applyAlignment="1">
      <alignment horizontal="center"/>
    </xf>
    <xf numFmtId="0" fontId="18" fillId="0" borderId="36" xfId="8" applyFont="1" applyBorder="1" applyAlignment="1">
      <alignment horizontal="justify"/>
    </xf>
    <xf numFmtId="4" fontId="18" fillId="4" borderId="36" xfId="8" applyNumberFormat="1" applyFont="1" applyFill="1" applyBorder="1" applyAlignment="1" applyProtection="1">
      <alignment horizontal="center"/>
      <protection locked="0"/>
    </xf>
    <xf numFmtId="4" fontId="20" fillId="0" borderId="37" xfId="8" applyNumberFormat="1" applyFont="1" applyBorder="1" applyAlignment="1" applyProtection="1">
      <alignment horizontal="center"/>
      <protection locked="0"/>
    </xf>
    <xf numFmtId="0" fontId="28" fillId="0" borderId="0" xfId="8" applyAlignment="1">
      <alignment horizontal="left"/>
    </xf>
    <xf numFmtId="0" fontId="18" fillId="0" borderId="6" xfId="8" quotePrefix="1" applyFont="1" applyBorder="1" applyAlignment="1">
      <alignment horizontal="center" vertical="top"/>
    </xf>
    <xf numFmtId="0" fontId="17" fillId="0" borderId="0" xfId="9" applyFont="1" applyAlignment="1">
      <alignment horizontal="left" wrapText="1"/>
    </xf>
    <xf numFmtId="0" fontId="21" fillId="4" borderId="0" xfId="9" applyFont="1" applyFill="1" applyAlignment="1">
      <alignment horizontal="left" wrapText="1"/>
    </xf>
    <xf numFmtId="0" fontId="17" fillId="0" borderId="8" xfId="9" applyFont="1" applyBorder="1" applyAlignment="1">
      <alignment horizontal="left" wrapText="1"/>
    </xf>
    <xf numFmtId="0" fontId="17" fillId="0" borderId="0" xfId="8" applyFont="1" applyAlignment="1">
      <alignment horizontal="left"/>
    </xf>
    <xf numFmtId="0" fontId="18" fillId="0" borderId="0" xfId="10" applyAlignment="1">
      <alignment horizontal="centerContinuous"/>
    </xf>
    <xf numFmtId="0" fontId="18" fillId="0" borderId="0" xfId="10" applyAlignment="1">
      <alignment horizontal="center"/>
    </xf>
    <xf numFmtId="43" fontId="18" fillId="4" borderId="0" xfId="11" applyNumberFormat="1" applyFont="1" applyFill="1" applyBorder="1" applyAlignment="1" applyProtection="1">
      <alignment horizontal="centerContinuous"/>
    </xf>
    <xf numFmtId="3" fontId="18" fillId="0" borderId="8" xfId="11" applyNumberFormat="1" applyFont="1" applyBorder="1" applyAlignment="1" applyProtection="1"/>
    <xf numFmtId="0" fontId="18" fillId="0" borderId="18" xfId="8" applyFont="1" applyBorder="1" applyAlignment="1">
      <alignment horizontal="center" vertical="top"/>
    </xf>
    <xf numFmtId="0" fontId="17" fillId="0" borderId="17" xfId="8" applyFont="1" applyBorder="1" applyAlignment="1">
      <alignment horizontal="left"/>
    </xf>
    <xf numFmtId="0" fontId="18" fillId="0" borderId="17" xfId="8" applyFont="1" applyBorder="1" applyAlignment="1">
      <alignment horizontal="centerContinuous"/>
    </xf>
    <xf numFmtId="0" fontId="18" fillId="0" borderId="17" xfId="8" applyFont="1" applyBorder="1" applyAlignment="1">
      <alignment horizontal="center"/>
    </xf>
    <xf numFmtId="164" fontId="18" fillId="4" borderId="17" xfId="12" applyFont="1" applyFill="1" applyBorder="1" applyAlignment="1">
      <alignment horizontal="centerContinuous"/>
    </xf>
    <xf numFmtId="164" fontId="18" fillId="0" borderId="19" xfId="12" applyFont="1" applyBorder="1" applyAlignment="1">
      <alignment horizontal="centerContinuous"/>
    </xf>
    <xf numFmtId="0" fontId="20" fillId="0" borderId="25" xfId="8" applyFont="1" applyBorder="1" applyAlignment="1">
      <alignment horizontal="center" vertical="top"/>
    </xf>
    <xf numFmtId="0" fontId="20" fillId="0" borderId="1" xfId="8" applyFont="1" applyBorder="1" applyAlignment="1">
      <alignment horizontal="center"/>
    </xf>
    <xf numFmtId="0" fontId="20" fillId="0" borderId="1" xfId="8" applyFont="1" applyBorder="1" applyAlignment="1">
      <alignment horizontal="justify"/>
    </xf>
    <xf numFmtId="4" fontId="20" fillId="4" borderId="1" xfId="8" applyNumberFormat="1" applyFont="1" applyFill="1" applyBorder="1" applyAlignment="1" applyProtection="1">
      <alignment horizontal="center"/>
      <protection locked="0"/>
    </xf>
    <xf numFmtId="4" fontId="20" fillId="0" borderId="2" xfId="8" applyNumberFormat="1" applyFont="1" applyBorder="1" applyAlignment="1" applyProtection="1">
      <alignment horizontal="center"/>
      <protection locked="0"/>
    </xf>
    <xf numFmtId="0" fontId="20" fillId="0" borderId="28" xfId="8" applyFont="1" applyBorder="1" applyAlignment="1">
      <alignment horizontal="center" vertical="top"/>
    </xf>
    <xf numFmtId="0" fontId="20" fillId="0" borderId="29" xfId="8" applyFont="1" applyBorder="1" applyAlignment="1">
      <alignment horizontal="left"/>
    </xf>
    <xf numFmtId="0" fontId="20" fillId="0" borderId="29" xfId="8" applyFont="1" applyBorder="1" applyAlignment="1">
      <alignment horizontal="center"/>
    </xf>
    <xf numFmtId="0" fontId="20" fillId="0" borderId="29" xfId="8" applyFont="1" applyBorder="1" applyAlignment="1">
      <alignment horizontal="justify"/>
    </xf>
    <xf numFmtId="4" fontId="20" fillId="4" borderId="29" xfId="8" applyNumberFormat="1" applyFont="1" applyFill="1" applyBorder="1" applyAlignment="1" applyProtection="1">
      <alignment horizontal="center"/>
      <protection locked="0"/>
    </xf>
    <xf numFmtId="4" fontId="20" fillId="0" borderId="27" xfId="8" applyNumberFormat="1" applyFont="1" applyBorder="1" applyAlignment="1" applyProtection="1">
      <alignment horizontal="center"/>
      <protection locked="0"/>
    </xf>
    <xf numFmtId="0" fontId="18" fillId="0" borderId="38" xfId="8" applyFont="1" applyBorder="1" applyAlignment="1">
      <alignment horizontal="center" vertical="top"/>
    </xf>
    <xf numFmtId="0" fontId="18" fillId="0" borderId="39" xfId="8" applyFont="1" applyBorder="1" applyAlignment="1">
      <alignment vertical="top" wrapText="1"/>
    </xf>
    <xf numFmtId="0" fontId="18" fillId="0" borderId="39" xfId="8" applyFont="1" applyBorder="1" applyAlignment="1">
      <alignment horizontal="center" wrapText="1"/>
    </xf>
    <xf numFmtId="3" fontId="18" fillId="0" borderId="39" xfId="8" applyNumberFormat="1" applyFont="1" applyBorder="1" applyAlignment="1">
      <alignment horizontal="center" wrapText="1"/>
    </xf>
    <xf numFmtId="4" fontId="18" fillId="4" borderId="39" xfId="8" applyNumberFormat="1" applyFont="1" applyFill="1" applyBorder="1" applyAlignment="1" applyProtection="1">
      <alignment horizontal="center"/>
      <protection locked="0"/>
    </xf>
    <xf numFmtId="4" fontId="18" fillId="0" borderId="40" xfId="8" applyNumberFormat="1" applyFont="1" applyBorder="1" applyAlignment="1" applyProtection="1">
      <alignment horizontal="center"/>
      <protection locked="0"/>
    </xf>
    <xf numFmtId="0" fontId="20" fillId="0" borderId="38" xfId="8" applyFont="1" applyBorder="1" applyAlignment="1">
      <alignment horizontal="center" vertical="top"/>
    </xf>
    <xf numFmtId="0" fontId="17" fillId="0" borderId="39" xfId="8" applyFont="1" applyBorder="1" applyAlignment="1">
      <alignment horizontal="left" wrapText="1"/>
    </xf>
    <xf numFmtId="4" fontId="20" fillId="0" borderId="8" xfId="13" applyNumberFormat="1" applyFont="1" applyBorder="1"/>
    <xf numFmtId="0" fontId="20" fillId="0" borderId="6" xfId="13" applyFont="1" applyBorder="1" applyAlignment="1">
      <alignment horizontal="left" wrapText="1" indent="4"/>
    </xf>
    <xf numFmtId="0" fontId="20" fillId="0" borderId="0" xfId="13" applyFont="1" applyAlignment="1">
      <alignment horizontal="left" wrapText="1" indent="4"/>
    </xf>
    <xf numFmtId="0" fontId="18" fillId="0" borderId="39" xfId="8" applyFont="1" applyBorder="1" applyAlignment="1">
      <alignment horizontal="left" wrapText="1"/>
    </xf>
    <xf numFmtId="0" fontId="18" fillId="0" borderId="39" xfId="8" applyFont="1" applyBorder="1" applyAlignment="1">
      <alignment horizontal="center"/>
    </xf>
    <xf numFmtId="0" fontId="18" fillId="4" borderId="39" xfId="8" applyFont="1" applyFill="1" applyBorder="1" applyAlignment="1">
      <alignment horizontal="center"/>
    </xf>
    <xf numFmtId="0" fontId="29" fillId="0" borderId="0" xfId="8" applyFont="1" applyAlignment="1">
      <alignment horizontal="left"/>
    </xf>
    <xf numFmtId="0" fontId="20" fillId="0" borderId="39" xfId="8" applyFont="1" applyBorder="1" applyAlignment="1">
      <alignment horizontal="center"/>
    </xf>
    <xf numFmtId="0" fontId="18" fillId="0" borderId="39" xfId="8" applyFont="1" applyBorder="1" applyAlignment="1">
      <alignment horizontal="left" vertical="top" wrapText="1"/>
    </xf>
    <xf numFmtId="0" fontId="18" fillId="0" borderId="39" xfId="8" quotePrefix="1" applyFont="1" applyBorder="1" applyAlignment="1">
      <alignment horizontal="left" wrapText="1"/>
    </xf>
    <xf numFmtId="0" fontId="18" fillId="0" borderId="39" xfId="8" quotePrefix="1" applyFont="1" applyBorder="1" applyAlignment="1">
      <alignment horizontal="left" vertical="top" wrapText="1"/>
    </xf>
    <xf numFmtId="0" fontId="28" fillId="0" borderId="0" xfId="8" applyBorder="1" applyAlignment="1">
      <alignment horizontal="left"/>
    </xf>
    <xf numFmtId="0" fontId="18" fillId="4" borderId="39" xfId="8" applyFont="1" applyFill="1" applyBorder="1" applyAlignment="1">
      <alignment horizontal="left" vertical="top" wrapText="1"/>
    </xf>
    <xf numFmtId="2" fontId="18" fillId="0" borderId="38" xfId="8" applyNumberFormat="1" applyFont="1" applyBorder="1" applyAlignment="1">
      <alignment horizontal="center" vertical="top"/>
    </xf>
    <xf numFmtId="4" fontId="18" fillId="0" borderId="0" xfId="8" applyNumberFormat="1" applyFont="1" applyAlignment="1" applyProtection="1">
      <alignment horizontal="center"/>
      <protection locked="0"/>
    </xf>
    <xf numFmtId="166" fontId="18" fillId="0" borderId="38" xfId="8" applyNumberFormat="1" applyFont="1" applyBorder="1" applyAlignment="1">
      <alignment horizontal="center" vertical="top"/>
    </xf>
    <xf numFmtId="0" fontId="18" fillId="0" borderId="41" xfId="8" applyFont="1" applyBorder="1" applyAlignment="1">
      <alignment horizontal="center" vertical="top"/>
    </xf>
    <xf numFmtId="0" fontId="18" fillId="0" borderId="42" xfId="8" applyFont="1" applyBorder="1" applyAlignment="1">
      <alignment horizontal="left" vertical="top" wrapText="1"/>
    </xf>
    <xf numFmtId="0" fontId="18" fillId="0" borderId="42" xfId="8" applyFont="1" applyBorder="1" applyAlignment="1">
      <alignment horizontal="center"/>
    </xf>
    <xf numFmtId="4" fontId="20" fillId="0" borderId="13" xfId="13" applyNumberFormat="1" applyFont="1" applyBorder="1"/>
    <xf numFmtId="0" fontId="29" fillId="0" borderId="0" xfId="13" applyFont="1" applyAlignment="1">
      <alignment horizontal="left"/>
    </xf>
    <xf numFmtId="0" fontId="18" fillId="0" borderId="0" xfId="8" applyFont="1" applyAlignment="1">
      <alignment horizontal="center" vertical="top"/>
    </xf>
    <xf numFmtId="0" fontId="18" fillId="0" borderId="0" xfId="8" applyFont="1" applyAlignment="1">
      <alignment horizontal="left"/>
    </xf>
    <xf numFmtId="0" fontId="18" fillId="0" borderId="0" xfId="8" applyFont="1" applyAlignment="1">
      <alignment horizontal="center"/>
    </xf>
    <xf numFmtId="0" fontId="18" fillId="0" borderId="0" xfId="8" applyFont="1" applyAlignment="1">
      <alignment horizontal="justify"/>
    </xf>
    <xf numFmtId="4" fontId="18" fillId="4" borderId="0" xfId="8" applyNumberFormat="1" applyFont="1" applyFill="1" applyAlignment="1">
      <alignment horizontal="center"/>
    </xf>
    <xf numFmtId="4" fontId="18" fillId="0" borderId="0" xfId="8" applyNumberFormat="1" applyFont="1" applyAlignment="1">
      <alignment horizontal="center"/>
    </xf>
    <xf numFmtId="0" fontId="28" fillId="0" borderId="0" xfId="8" applyAlignment="1">
      <alignment horizontal="center" vertical="top"/>
    </xf>
    <xf numFmtId="0" fontId="28" fillId="0" borderId="0" xfId="8" applyAlignment="1">
      <alignment horizontal="center"/>
    </xf>
    <xf numFmtId="0" fontId="28" fillId="0" borderId="0" xfId="8" applyAlignment="1">
      <alignment horizontal="justify"/>
    </xf>
    <xf numFmtId="4" fontId="28" fillId="4" borderId="0" xfId="8" applyNumberFormat="1" applyFill="1" applyAlignment="1">
      <alignment horizontal="center"/>
    </xf>
    <xf numFmtId="4" fontId="28" fillId="0" borderId="0" xfId="8" applyNumberFormat="1" applyAlignment="1">
      <alignment horizontal="center"/>
    </xf>
    <xf numFmtId="43" fontId="20" fillId="2" borderId="23" xfId="1" applyFont="1" applyFill="1" applyBorder="1" applyAlignment="1" applyProtection="1">
      <alignment vertical="center"/>
      <protection locked="0"/>
    </xf>
    <xf numFmtId="0" fontId="17" fillId="0" borderId="7" xfId="4" quotePrefix="1" applyFont="1" applyBorder="1" applyAlignment="1">
      <alignment horizontal="left" vertical="top" wrapText="1"/>
    </xf>
    <xf numFmtId="0" fontId="5" fillId="0" borderId="0" xfId="0" applyFont="1" applyBorder="1" applyAlignment="1">
      <alignment vertical="center" wrapText="1"/>
    </xf>
    <xf numFmtId="0" fontId="5" fillId="0" borderId="16" xfId="0" applyFont="1" applyBorder="1" applyAlignment="1">
      <alignment vertical="center"/>
    </xf>
    <xf numFmtId="0" fontId="5" fillId="0" borderId="0" xfId="0" applyFont="1" applyBorder="1" applyAlignment="1">
      <alignment horizontal="center" vertical="center"/>
    </xf>
    <xf numFmtId="43" fontId="5" fillId="0" borderId="0" xfId="1" applyFont="1" applyBorder="1" applyAlignment="1">
      <alignment vertical="center"/>
    </xf>
    <xf numFmtId="9" fontId="5" fillId="0" borderId="43" xfId="2" applyFont="1" applyBorder="1" applyAlignment="1">
      <alignment vertical="center"/>
    </xf>
    <xf numFmtId="43" fontId="5" fillId="0" borderId="8" xfId="1" applyFont="1" applyBorder="1" applyAlignment="1">
      <alignment horizontal="left" vertical="center"/>
    </xf>
    <xf numFmtId="43" fontId="2" fillId="0" borderId="0" xfId="0" applyNumberFormat="1" applyFont="1"/>
    <xf numFmtId="0" fontId="17" fillId="0" borderId="0" xfId="9" applyFont="1" applyAlignment="1">
      <alignment horizontal="center" vertical="center" wrapText="1"/>
    </xf>
    <xf numFmtId="0" fontId="4" fillId="0" borderId="10" xfId="0" applyFont="1"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4" fillId="0" borderId="0" xfId="0" applyFont="1" applyAlignment="1">
      <alignment horizontal="left" vertical="center"/>
    </xf>
    <xf numFmtId="0" fontId="4" fillId="0" borderId="8" xfId="0" applyFont="1" applyBorder="1" applyAlignment="1">
      <alignment horizontal="left" vertical="center"/>
    </xf>
    <xf numFmtId="0" fontId="20" fillId="0" borderId="9" xfId="13" applyFont="1" applyBorder="1" applyAlignment="1">
      <alignment horizontal="left" wrapText="1" indent="4"/>
    </xf>
    <xf numFmtId="0" fontId="20" fillId="0" borderId="11" xfId="13" applyFont="1" applyBorder="1" applyAlignment="1">
      <alignment horizontal="left" wrapText="1" indent="4"/>
    </xf>
    <xf numFmtId="0" fontId="20" fillId="0" borderId="12" xfId="13" applyFont="1" applyBorder="1" applyAlignment="1">
      <alignment horizontal="left" wrapText="1" indent="4"/>
    </xf>
    <xf numFmtId="0" fontId="20" fillId="3" borderId="31" xfId="0" applyFont="1" applyFill="1" applyBorder="1" applyAlignment="1">
      <alignment horizontal="center" vertical="center"/>
    </xf>
    <xf numFmtId="0" fontId="20" fillId="3" borderId="32" xfId="0" applyFont="1" applyFill="1" applyBorder="1" applyAlignment="1">
      <alignment horizontal="center" vertical="center"/>
    </xf>
    <xf numFmtId="0" fontId="15" fillId="0" borderId="0" xfId="0" applyFont="1" applyAlignment="1">
      <alignment horizontal="center"/>
    </xf>
    <xf numFmtId="0" fontId="17" fillId="0" borderId="0" xfId="0" applyFont="1" applyAlignment="1">
      <alignment horizontal="center" vertical="top" wrapText="1"/>
    </xf>
    <xf numFmtId="165" fontId="19" fillId="0" borderId="0" xfId="0" applyNumberFormat="1" applyFont="1" applyAlignment="1">
      <alignment horizontal="center" vertical="center"/>
    </xf>
    <xf numFmtId="0" fontId="20" fillId="2" borderId="21" xfId="6" applyFont="1" applyFill="1" applyBorder="1" applyAlignment="1">
      <alignment horizontal="left" vertical="center"/>
    </xf>
    <xf numFmtId="0" fontId="20" fillId="2" borderId="22" xfId="6" applyFont="1" applyFill="1" applyBorder="1" applyAlignment="1">
      <alignment horizontal="left" vertical="center"/>
    </xf>
    <xf numFmtId="0" fontId="8" fillId="0" borderId="4" xfId="0" applyFont="1" applyBorder="1" applyAlignment="1">
      <alignment horizontal="center"/>
    </xf>
    <xf numFmtId="0" fontId="6" fillId="0" borderId="26" xfId="0" applyFont="1" applyBorder="1" applyAlignment="1">
      <alignment horizontal="center"/>
    </xf>
    <xf numFmtId="0" fontId="8" fillId="0" borderId="4" xfId="0" applyFont="1" applyBorder="1" applyAlignment="1">
      <alignment horizontal="left"/>
    </xf>
  </cellXfs>
  <cellStyles count="14">
    <cellStyle name="Comma" xfId="1" builtinId="3"/>
    <cellStyle name="Comma 2" xfId="3" xr:uid="{00000000-0005-0000-0000-000001000000}"/>
    <cellStyle name="Comma 2_Eldoret BoQs" xfId="12" xr:uid="{00000000-0005-0000-0000-000002000000}"/>
    <cellStyle name="Comma 3" xfId="11" xr:uid="{00000000-0005-0000-0000-000003000000}"/>
    <cellStyle name="Comma_Contract 4 BoQ REV 0 " xfId="5" xr:uid="{00000000-0005-0000-0000-000004000000}"/>
    <cellStyle name="Comma_Contract 4 BoQ REV 0  3" xfId="7" xr:uid="{00000000-0005-0000-0000-000005000000}"/>
    <cellStyle name="Normal" xfId="0" builtinId="0"/>
    <cellStyle name="Normal 10" xfId="10" xr:uid="{00000000-0005-0000-0000-000007000000}"/>
    <cellStyle name="Normal 11" xfId="6" xr:uid="{00000000-0005-0000-0000-000008000000}"/>
    <cellStyle name="Normal 12 2" xfId="8" xr:uid="{00000000-0005-0000-0000-000009000000}"/>
    <cellStyle name="Normal 16" xfId="13" xr:uid="{00000000-0005-0000-0000-00000A000000}"/>
    <cellStyle name="Normal 2" xfId="4" xr:uid="{00000000-0005-0000-0000-00000B000000}"/>
    <cellStyle name="Normal_BUNGOMA BQ 2" xfId="9" xr:uid="{00000000-0005-0000-0000-00000C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theme" Target="theme/theme1.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104775</xdr:colOff>
      <xdr:row>223</xdr:row>
      <xdr:rowOff>38100</xdr:rowOff>
    </xdr:from>
    <xdr:to>
      <xdr:col>4</xdr:col>
      <xdr:colOff>304800</xdr:colOff>
      <xdr:row>226</xdr:row>
      <xdr:rowOff>76200</xdr:rowOff>
    </xdr:to>
    <xdr:sp macro="" textlink="">
      <xdr:nvSpPr>
        <xdr:cNvPr id="2" name="Text 2">
          <a:extLst>
            <a:ext uri="{FF2B5EF4-FFF2-40B4-BE49-F238E27FC236}">
              <a16:creationId xmlns:a16="http://schemas.microsoft.com/office/drawing/2014/main" id="{5606C98E-4BA1-4C00-B5D2-96CD14B3C5A4}"/>
            </a:ext>
          </a:extLst>
        </xdr:cNvPr>
        <xdr:cNvSpPr>
          <a:spLocks noChangeArrowheads="1"/>
        </xdr:cNvSpPr>
      </xdr:nvSpPr>
      <xdr:spPr bwMode="auto">
        <a:xfrm>
          <a:off x="104775" y="55759350"/>
          <a:ext cx="5210175" cy="609600"/>
        </a:xfrm>
        <a:prstGeom prst="roundRect">
          <a:avLst>
            <a:gd name="adj" fmla="val 16667"/>
          </a:avLst>
        </a:prstGeom>
        <a:solidFill>
          <a:srgbClr val="FFFF99"/>
        </a:solidFill>
        <a:ln w="24765">
          <a:solidFill>
            <a:srgbClr val="000000"/>
          </a:solidFill>
          <a:round/>
          <a:headEnd/>
          <a:tailEnd/>
        </a:ln>
        <a:effectLst>
          <a:outerShdw dist="35921" dir="2700000" algn="ctr" rotWithShape="0">
            <a:srgbClr val="000000"/>
          </a:outerShdw>
        </a:effectLst>
      </xdr:spPr>
      <xdr:txBody>
        <a:bodyPr vertOverflow="clip" wrap="square" lIns="36576" tIns="32004" rIns="36576" bIns="32004" anchor="ctr" upright="1"/>
        <a:lstStyle/>
        <a:p>
          <a:pPr algn="ctr" rtl="0">
            <a:defRPr sz="1000"/>
          </a:pPr>
          <a:r>
            <a:rPr lang="en-US" sz="1600" b="1" i="0" u="none" strike="noStrike" baseline="0">
              <a:solidFill>
                <a:srgbClr val="000000"/>
              </a:solidFill>
              <a:latin typeface="Arial"/>
              <a:cs typeface="Arial"/>
            </a:rPr>
            <a:t>BILL NO. 2 SUMMARY SHEET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ellen\Documents\Henry\Sinohydro+Machiri%20Priced%20BQs\BUNGOMA\BUNGOMA%20TREATMENT%20WORKS%20(BQ%20B1-B1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Henry\Sinohydro+Machiri%20Priced%20BQs\BUNGOMA\BUNGOMA%20TREATMENT%20WORKS%20(BQ%20B1-B1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On-going%20Jobs/Nzoia/NZOIA/PHASE%20I/Tendering%20Stage/Tender%20Documents/Sinohydro+Machiri%20Priced%20BQs/WEBUYE/WEBUYE%20REHABILITATION%20BOQ.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On-going%20Jobs\Nzoia\NZOIA\PHASE%20I\Tendering%20Stage\Tender%20Documents\Sinohydro+Machiri%20Priced%20BQs\WEBUYE\WEBUYE%20REHABILITATION%20BOQ.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ESIGN%20OFFICE/PHYLLIS/Silas/On-going%20Jobs/Nzoia/NZOIA/PHASE%20I/Tendering%20Stage/Tender%20Documents/Sinohydro+Machiri%20Priced%20BQs/WEBUYE/WEBUYE%20REHABILITATION%20BOQ.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ellen\Documents\Users\User\Desktop\gilbert\Nzoia%20Ph%201%20Tender%20Docs\Volume%20I\Volume%20II\Sinohydro+Machiri%20Priced%20BQs\KITALE\KITALE%20BOQs%20-%20Rehabilitation%20Work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ELLEN\On-going%20Jobs\Nzoia\NZOIA\PHASE%20I\Tendering%20Stage\Tender%20Documents\Sinohydro+Machiri%20Priced%20BQs\WEBUYE\WEBUYE%20REHABILITATION%20BOQ.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My%20Documents/My%20Documents/MINE/BUSIA-MUMIAS%20IPC-55(Feb-02)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Hellen\Documents\Users\User\Desktop\gilbert\Nzoia%20Ph%201%20Tender%20Docs\Volume%20I\Volume%20II\Sinohydro+Machiri%20Priced%20BQs\BUNGOMA\BUNGOMA%20REHABILITATION%20WORKS%20(BQ%20BR1-BR1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Nzoia%20Phase%20III%20Final%20Design\From%20Site\kimilili\Maiyo2\Datas\gilbert\Nzoia%20Ph%201%20Tender%20Docs\Volume%20I\Volume%20II\Sinohydro+Machiri%20Priced%20BQs\KITALE\KITALE%20BoQs%20-%20Treatment%20&amp;%20Electrical%20Works%203.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My%20Documents/My%20Documents/MINE/IPC-54(Nov-01)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erver\Home$\Ealuoch\Desktop\Evance\Assignment\Othaya%20Water%20supply\BOQs\Henry\Sinohydro+Machiri%20Priced%20BQs\BUNGOMA\BUNGOMA%20TREATMENT%20WORKS%20(BQ%20B1-B1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Paul%20Kogo/Documents/User's%20Docs/Phase%20I/Nzoia%20Ph%201%20Tender%20Docs/Volume%20II/Sinohydro+Machiri%20Priced%20BQs/KITALE/KITALE%20BOQs%20-%20Rehabilitation%20Work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Paul%20Kogo\Documents\User's%20Docs\Phase%20I\Nzoia%20Ph%201%20Tender%20Docs\Volume%20II\Sinohydro+Machiri%20Priced%20BQs\KITALE\KITALE%20BOQs%20-%20Rehabilitation%20Work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1.%20On-going%20Jobs/Othaya-Mukurweini-Maua/Design%20&amp;%20Bidding%20Stage/Maua/Bidding%20Documents/VOL%20I/Henry/Sinohydro+Machiri%20Priced%20BQs/BUNGOMA/BUNGOMA%20TREATMENT%20WORKS%20(BQ%20B1-B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PHYLLIS/LOT%20I,II,III&amp;IV/Bid%20docs/FINAL%20DOCS/Maua%20Water%20Supply%20and%20Sewerage/VOL%20I/Henry/Sinohydro+Machiri%20Priced%20BQs/BUNGOMA/BUNGOMA%20TREATMENT%20WORKS%20(BQ%20B1-B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enry/Sinohydro+Machiri%20Priced%20BQs/BUNGOMA/BUNGOMA%20TREATMENT%20WORKS%20(BQ%20B1-B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enry\Sinohydro+Machiri%20Priced%20BQs\BUNGOMA\BUNGOMA%20TREATMENT%20WORKS%20(BQ%20B1-B1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ESIGN%20OFFICE/PHYLLIS/Silas/Henry/Sinohydro+Machiri%20Priced%20BQs/BUNGOMA/BUNGOMA%20TREATMENT%20WORKS%20(BQ%20B1-B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Henry\Sinohydro+Machiri%20Priced%20BQs\BUNGOMA\BUNGOMA%20TREATMENT%20WORKS%20(BQ%20B1-B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ELLEN\Documents%20and%20Settings\All%20Users\Documents\Henry\Sinohydro+Machiri%20Priced%20BQs\BUNGOMA\BUNGOMA%20TREATMENT%20WORKS%20(BQ%20B1-B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ellen\Henry\Sinohydro+Machiri%20Priced%20BQs\BUNGOMA\BUNGOMA%20TREATMENT%20WORKS%20(BQ%20B1-B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 val="Bill_No__B1"/>
      <sheetName val="COLLECTION_SHEET_(B1)"/>
      <sheetName val="Bill_No__B2"/>
      <sheetName val="COLLECTION_SHEET_(B2)"/>
      <sheetName val="Bill_No__B3"/>
      <sheetName val="COLLECTION_SHEET_(B_3)"/>
      <sheetName val="Bill_No__B4"/>
      <sheetName val="COLLECTION_SHEET_(B_4)"/>
      <sheetName val="Bill_No_B5_"/>
      <sheetName val="COLLECTION_SHEET_(B5)"/>
      <sheetName val="Bill_No__B6"/>
      <sheetName val="COLLECTION_SHEET_(B6)"/>
      <sheetName val="Bill_No__B7"/>
      <sheetName val="COLLECTION_SHEET_(B7)"/>
      <sheetName val="Bill_No__B8"/>
      <sheetName val="COLLECTION_SHEET_(B8)"/>
      <sheetName val="_Bill_No__B9"/>
      <sheetName val="COLLECTION_SHEET_(B9)"/>
      <sheetName val="_Bill_No__B10"/>
      <sheetName val="COLLECTION_SHEET_(B10)"/>
      <sheetName val="Bill_No__B11"/>
      <sheetName val="COLLECTION_SHEET_(B11)"/>
      <sheetName val="Bill_No__12"/>
      <sheetName val="COLLECTION_SHEET_(B12)"/>
      <sheetName val="Bill_No__13"/>
      <sheetName val="COLLECTION_SHEET_(B13)"/>
      <sheetName val="Bill_No__B14"/>
      <sheetName val="COLLECTION_SHEET_(B14)"/>
      <sheetName val="Bill_No__B15"/>
      <sheetName val="COLLECTION_SHEET_(B15)"/>
      <sheetName val="IPC-49SUMWORK"/>
      <sheetName val="IPC-55SUMWORK"/>
    </sheetNames>
    <sheetDataSet>
      <sheetData sheetId="0" refreshError="1">
        <row r="12">
          <cell r="L12">
            <v>0.75</v>
          </cell>
        </row>
        <row r="117">
          <cell r="E117">
            <v>7740.1440000000002</v>
          </cell>
        </row>
        <row r="118">
          <cell r="E118">
            <v>9964.4740000000002</v>
          </cell>
        </row>
        <row r="119">
          <cell r="E119">
            <v>11038.619999999999</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KR1"/>
      <sheetName val="Collection Sheet(KR1)"/>
      <sheetName val="Bill No. KR2"/>
      <sheetName val="Collection Sheet (KR2)"/>
      <sheetName val="NZe-BOQ KR3"/>
      <sheetName val="Collection Sheet NZe-BOQ KR3"/>
      <sheetName val="Bill No. KR4"/>
      <sheetName val="Collection Sheet (KR4)"/>
      <sheetName val="Line CFe-BOQ KR5"/>
      <sheetName val="Collection Sheet CFe-BOQ KR5"/>
      <sheetName val="Line KMISC1-BOQ KR6"/>
      <sheetName val="Collection Sheet KMISC1-BOQ KR6"/>
      <sheetName val="Line NCe-BOQ KR7"/>
      <sheetName val="Collection Sheet NCe-BOQ KR7"/>
      <sheetName val="Line TWRM-BOQ KR8"/>
      <sheetName val="Collection Sheet TWRM-BOQ KR8"/>
      <sheetName val="Line KAe5-BOQ KR9"/>
      <sheetName val="Collection Sheet KAe5-BOQ KR9"/>
      <sheetName val="Line Barst-BOQ KR10"/>
      <sheetName val="Collection Sheet Barst-BOQ KR10"/>
      <sheetName val="Line KAe3-BOQ KR11"/>
      <sheetName val="Collection Sheet KAe3-BO KR11"/>
      <sheetName val="Line SC2e-BOQ KR12"/>
      <sheetName val="Collection Sheet SC2e-BOQ KR12"/>
      <sheetName val="Line KEAV-BOQ KR13"/>
      <sheetName val="Collection Sheet KEAV -BOQ KR13"/>
      <sheetName val="Line MISC2-BOQ KR14"/>
      <sheetName val="Collection Sheet MISC2-BOQ KR14"/>
      <sheetName val="Line MOIST-BOQ KR15"/>
      <sheetName val="Collection Sheet MOIST-BOQ KR15"/>
      <sheetName val="Line SC3e-BOQ KR16"/>
      <sheetName val="Collection Sheet SC3e-KR16"/>
      <sheetName val="Line SC3e-1-BOQ KR17"/>
      <sheetName val="Collection Sheet SC3e-1-BQ KR17"/>
      <sheetName val="Line NZe1-BOQ KR18"/>
      <sheetName val="Collection Sheet NZE1-BOQ KR18"/>
      <sheetName val="BILL NO KR19"/>
      <sheetName val="Collection Sheet (KR19)"/>
      <sheetName val="Bill No. KR20"/>
      <sheetName val="Collection Sheet (KR20)"/>
      <sheetName val="Bill No. KR21"/>
      <sheetName val="Collection Sheet(KR21)"/>
      <sheetName val="Bill No. KR22"/>
      <sheetName val="Collection Sheet(KR22)"/>
      <sheetName val="Bill No. KR23"/>
      <sheetName val="Collection Sheet (23)"/>
      <sheetName val="Bill NO. KR24"/>
      <sheetName val="Collection Sheet (3)kr24"/>
      <sheetName val="Bill No. KR25"/>
      <sheetName val="Collection Sheet (4)Kr25"/>
      <sheetName val="Bill No. KR26"/>
      <sheetName val="Collection Sheet (5)Kre26"/>
      <sheetName val="Bill No. KR27"/>
      <sheetName val="COLLECTION SHEET "/>
      <sheetName val="BILL NO. KR28"/>
      <sheetName val="Collection Sheet ( KR28"/>
      <sheetName val="Bill No. KR29"/>
      <sheetName val="Collection Sheet KR29"/>
      <sheetName val="Bill No. KR30"/>
      <sheetName val="COLLECTION SHEET (KR30)"/>
      <sheetName val="BILL NO KDI"/>
      <sheetName val="COLLECTION SHEET (6)"/>
      <sheetName val="Date"/>
      <sheetName val="Collection_Sheet(KR1)"/>
      <sheetName val="Bill_No__KR2"/>
      <sheetName val="Collection_Sheet_(KR2)"/>
      <sheetName val="NZe-BOQ_KR3"/>
      <sheetName val="Collection_Sheet_NZe-BOQ_KR3"/>
      <sheetName val="Bill_No__KR4"/>
      <sheetName val="Collection_Sheet_(KR4)"/>
      <sheetName val="Line_CFe-BOQ_KR5"/>
      <sheetName val="Collection_Sheet_CFe-BOQ_KR5"/>
      <sheetName val="Line_KMISC1-BOQ_KR6"/>
      <sheetName val="Collection_Sheet_KMISC1-BOQ_KR6"/>
      <sheetName val="Line_NCe-BOQ_KR7"/>
      <sheetName val="Collection_Sheet_NCe-BOQ_KR7"/>
      <sheetName val="Line_TWRM-BOQ_KR8"/>
      <sheetName val="Collection_Sheet_TWRM-BOQ_KR8"/>
      <sheetName val="Line_KAe5-BOQ_KR9"/>
      <sheetName val="Collection_Sheet_KAe5-BOQ_KR9"/>
      <sheetName val="Line_Barst-BOQ_KR10"/>
      <sheetName val="Collection_Sheet_Barst-BOQ_KR10"/>
      <sheetName val="Line_KAe3-BOQ_KR11"/>
      <sheetName val="Collection_Sheet_KAe3-BO_KR11"/>
      <sheetName val="Line_SC2e-BOQ_KR12"/>
      <sheetName val="Collection_Sheet_SC2e-BOQ_KR12"/>
      <sheetName val="Line_KEAV-BOQ_KR13"/>
      <sheetName val="Collection_Sheet_KEAV_-BOQ_KR13"/>
      <sheetName val="Line_MISC2-BOQ_KR14"/>
      <sheetName val="Collection_Sheet_MISC2-BOQ_KR14"/>
      <sheetName val="Line_MOIST-BOQ_KR15"/>
      <sheetName val="Collection_Sheet_MOIST-BOQ_KR15"/>
      <sheetName val="Line_SC3e-BOQ_KR16"/>
      <sheetName val="Collection_Sheet_SC3e-KR16"/>
      <sheetName val="Line_SC3e-1-BOQ_KR17"/>
      <sheetName val="Collection_Sheet_SC3e-1-BQ_KR17"/>
      <sheetName val="Line_NZe1-BOQ_KR18"/>
      <sheetName val="Collection_Sheet_NZE1-BOQ_KR18"/>
      <sheetName val="BILL_NO_KR19"/>
      <sheetName val="Collection_Sheet_(KR19)"/>
      <sheetName val="Bill_No__KR20"/>
      <sheetName val="Collection_Sheet_(KR20)"/>
      <sheetName val="Bill_No__KR21"/>
      <sheetName val="Collection_Sheet(KR21)"/>
      <sheetName val="Bill_No__KR22"/>
      <sheetName val="Collection_Sheet(KR22)"/>
      <sheetName val="Bill_No__KR23"/>
      <sheetName val="Collection_Sheet_(23)"/>
      <sheetName val="Bill_NO__KR24"/>
      <sheetName val="Collection_Sheet_(3)kr24"/>
      <sheetName val="Bill_No__KR25"/>
      <sheetName val="Collection_Sheet_(4)Kr25"/>
      <sheetName val="Bill_No__KR26"/>
      <sheetName val="Collection_Sheet_(5)Kre26"/>
      <sheetName val="Bill_No__KR27"/>
      <sheetName val="COLLECTION_SHEET_"/>
      <sheetName val="BILL_NO__KR28"/>
      <sheetName val="Collection_Sheet_(_KR28"/>
      <sheetName val="Bill_No__KR29"/>
      <sheetName val="Collection_Sheet_KR29"/>
      <sheetName val="Bill_No__KR30"/>
      <sheetName val="COLLECTION_SHEET_(KR30)"/>
      <sheetName val="BILL_NO_KDI"/>
      <sheetName val="COLLECTION_SHEET_(6)"/>
      <sheetName val="IPC-49SUMWORK"/>
      <sheetName val="IPC-55SUMWORK"/>
    </sheetNames>
    <sheetDataSet>
      <sheetData sheetId="0" refreshError="1">
        <row r="1">
          <cell r="J1">
            <v>72.954400000000007</v>
          </cell>
        </row>
        <row r="5">
          <cell r="E5">
            <v>1380</v>
          </cell>
          <cell r="J5">
            <v>1.2</v>
          </cell>
        </row>
        <row r="6">
          <cell r="E6">
            <v>2760</v>
          </cell>
          <cell r="J6">
            <v>0.15</v>
          </cell>
        </row>
        <row r="7">
          <cell r="E7">
            <v>4600</v>
          </cell>
        </row>
        <row r="8">
          <cell r="J8">
            <v>0.92</v>
          </cell>
        </row>
        <row r="11">
          <cell r="J11">
            <v>78.401700000000005</v>
          </cell>
        </row>
        <row r="25">
          <cell r="E25">
            <v>445.28000000000003</v>
          </cell>
        </row>
        <row r="27">
          <cell r="E27">
            <v>968.11599999999999</v>
          </cell>
        </row>
        <row r="28">
          <cell r="E28">
            <v>1212.0999999999999</v>
          </cell>
        </row>
        <row r="37">
          <cell r="E37">
            <v>311.14400000000001</v>
          </cell>
        </row>
        <row r="38">
          <cell r="E38">
            <v>467.82000000000005</v>
          </cell>
        </row>
        <row r="39">
          <cell r="E39">
            <v>651.72799999999995</v>
          </cell>
        </row>
        <row r="41">
          <cell r="E41">
            <v>2204.2280000000001</v>
          </cell>
        </row>
        <row r="43">
          <cell r="E43">
            <v>188.6</v>
          </cell>
        </row>
        <row r="44">
          <cell r="E44">
            <v>342.24</v>
          </cell>
        </row>
        <row r="45">
          <cell r="E45">
            <v>724.96</v>
          </cell>
        </row>
        <row r="51">
          <cell r="E51">
            <v>2427.88</v>
          </cell>
        </row>
        <row r="67">
          <cell r="E67">
            <v>2271.48</v>
          </cell>
        </row>
        <row r="107">
          <cell r="E107">
            <v>4.6000000000000005</v>
          </cell>
        </row>
        <row r="112">
          <cell r="E112">
            <v>600</v>
          </cell>
        </row>
        <row r="113">
          <cell r="E113">
            <v>1000</v>
          </cell>
        </row>
        <row r="114">
          <cell r="E114">
            <v>1100</v>
          </cell>
        </row>
        <row r="120">
          <cell r="E120">
            <v>298.90799999999996</v>
          </cell>
        </row>
        <row r="121">
          <cell r="E121">
            <v>48.07</v>
          </cell>
        </row>
        <row r="123">
          <cell r="E123">
            <v>215.00400000000002</v>
          </cell>
        </row>
        <row r="124">
          <cell r="E124">
            <v>669.48400000000004</v>
          </cell>
        </row>
        <row r="126">
          <cell r="E126">
            <v>1933.288</v>
          </cell>
        </row>
        <row r="133">
          <cell r="E133">
            <v>297.16000000000003</v>
          </cell>
        </row>
        <row r="135">
          <cell r="E135">
            <v>393.29999999999995</v>
          </cell>
        </row>
        <row r="137">
          <cell r="E137">
            <v>603.06000000000006</v>
          </cell>
        </row>
        <row r="138">
          <cell r="E138">
            <v>437</v>
          </cell>
        </row>
        <row r="147">
          <cell r="E147">
            <v>42895</v>
          </cell>
        </row>
        <row r="157">
          <cell r="E157">
            <v>52216</v>
          </cell>
        </row>
        <row r="176">
          <cell r="E176">
            <v>14494.678199999998</v>
          </cell>
        </row>
        <row r="189">
          <cell r="E189">
            <v>3829.8679999999999</v>
          </cell>
        </row>
        <row r="202">
          <cell r="E202">
            <v>363.21600000000001</v>
          </cell>
        </row>
        <row r="203">
          <cell r="E203">
            <v>712.08</v>
          </cell>
        </row>
        <row r="204">
          <cell r="E204">
            <v>2349.3120000000004</v>
          </cell>
        </row>
        <row r="208">
          <cell r="E208">
            <v>18082</v>
          </cell>
        </row>
        <row r="218">
          <cell r="E218">
            <v>3091.5</v>
          </cell>
        </row>
        <row r="219">
          <cell r="E219">
            <v>9826.5</v>
          </cell>
        </row>
        <row r="220">
          <cell r="E220">
            <v>18205.5</v>
          </cell>
        </row>
        <row r="233">
          <cell r="E233">
            <v>18082</v>
          </cell>
        </row>
        <row r="234">
          <cell r="E234">
            <v>30558</v>
          </cell>
        </row>
        <row r="241">
          <cell r="E241">
            <v>1034</v>
          </cell>
        </row>
        <row r="242">
          <cell r="E242">
            <v>1908</v>
          </cell>
        </row>
        <row r="243">
          <cell r="E243">
            <v>4580</v>
          </cell>
        </row>
        <row r="244">
          <cell r="E244">
            <v>1034</v>
          </cell>
        </row>
        <row r="245">
          <cell r="E245">
            <v>1908</v>
          </cell>
        </row>
        <row r="246">
          <cell r="E246">
            <v>4580</v>
          </cell>
        </row>
        <row r="259">
          <cell r="E259">
            <v>15.980400000000001</v>
          </cell>
        </row>
        <row r="261">
          <cell r="E261">
            <v>75.982800000000012</v>
          </cell>
        </row>
        <row r="264">
          <cell r="E264">
            <v>78.632400000000004</v>
          </cell>
        </row>
        <row r="269">
          <cell r="E269">
            <v>97.952399999999997</v>
          </cell>
        </row>
        <row r="273">
          <cell r="E273">
            <v>9.1632000000000016</v>
          </cell>
        </row>
        <row r="288">
          <cell r="E288">
            <v>696.44</v>
          </cell>
        </row>
        <row r="289">
          <cell r="E289">
            <v>1173</v>
          </cell>
        </row>
        <row r="301">
          <cell r="E301">
            <v>268.64</v>
          </cell>
        </row>
        <row r="302">
          <cell r="E302">
            <v>326.60000000000002</v>
          </cell>
        </row>
        <row r="314">
          <cell r="E314">
            <v>184</v>
          </cell>
        </row>
        <row r="317">
          <cell r="E317">
            <v>15364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refreshError="1"/>
      <sheetData sheetId="12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WR1 -BOQ"/>
      <sheetName val="Collection Sheet-WR1"/>
      <sheetName val="WR2 - BOQ"/>
      <sheetName val="Collection Sheet- WR2"/>
      <sheetName val="WR3-BOQ"/>
      <sheetName val="Collection Sheet-WR3"/>
      <sheetName val="WR4 - BOQ"/>
      <sheetName val="Collection Sheet - WR4"/>
      <sheetName val="WR5 - BOQ"/>
      <sheetName val="Collection Sheet - WR5"/>
      <sheetName val="WR6 - BOQ"/>
      <sheetName val="Collection Sheet - WR6"/>
      <sheetName val="WR7 - BOQ"/>
      <sheetName val="COLLECTION SHEET- WR7"/>
      <sheetName val="WR8 - BOQ"/>
      <sheetName val="Collection Sheet - WR8"/>
      <sheetName val="WR9 - BOQ"/>
      <sheetName val="Collection Sheet - WR9"/>
      <sheetName val="WR10 - BOQ"/>
      <sheetName val="Collection Sheet - WR 10"/>
      <sheetName val="BILL NO WDI"/>
      <sheetName val="COLLECTION SHEET"/>
    </sheetNames>
    <sheetDataSet>
      <sheetData sheetId="0">
        <row r="282">
          <cell r="E282">
            <v>1874.0400000000002</v>
          </cell>
        </row>
        <row r="283">
          <cell r="E283">
            <v>3298.2000000000003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RD OF PAY (2)"/>
      <sheetName val="IPC-55SUMMARY"/>
      <sheetName val="IPC-55a"/>
      <sheetName val="IPC-55b"/>
      <sheetName val="IPC-55SUMWORK"/>
      <sheetName val="IPC-55MAT-ON SITE"/>
      <sheetName val="IPC-55VOP"/>
      <sheetName val="IPC-49TAXES"/>
      <sheetName val="IPC-49TYRES"/>
      <sheetName val="VAT-UNSPECIFIED ITEMS"/>
      <sheetName val="VOP-TAXES BITUMEN (IPC49)"/>
      <sheetName val="VOP REINFORCEMENT"/>
      <sheetName val="VOP-TAXES FUEL&amp;LUB(summary)"/>
      <sheetName val="VOP&amp;TAXES DIESEL(IPC53)"/>
      <sheetName val=" VOP&amp;TAXES LUBRICANTS(IPC49)"/>
      <sheetName val="VOP KEROSENE"/>
      <sheetName val="VOP EXPLOSIVES"/>
      <sheetName val="VOPLUB"/>
      <sheetName val="VOP&amp;TAXES BITUMEN "/>
      <sheetName val="VOP&amp;TAXES PETROL(IPC49)"/>
      <sheetName val="VOP-TAXES CEMENT(IPC49)"/>
      <sheetName val="VOP-LIME"/>
      <sheetName val="IPC-49DUTY&amp;PCITEMS"/>
      <sheetName val="IPC-49DISBURSEMENT"/>
      <sheetName val="IPC-49ADJUSTMENT_Cl70(4)"/>
      <sheetName val="TOTAL RETENTION"/>
      <sheetName val="RECORD OF PAY"/>
      <sheetName val="Sheet2"/>
      <sheetName val="V.O.P-WAGES"/>
      <sheetName val="VOPLABSUM(DecJanFebMar)"/>
      <sheetName val="VOPMONSUM(DecJanFebMar)"/>
      <sheetName val="VOPWEEKSUM(Dec,Jan,Feb,Mar)"/>
      <sheetName val="VOPLAMONTHLY(Dec01,JanFebMar02)"/>
      <sheetName val="vopweek(Jan02)"/>
      <sheetName val="vopweek(Feb02)"/>
      <sheetName val="vopweek(Mar02)"/>
      <sheetName val="VOPWEEK(Dec01)"/>
      <sheetName val="Sheet1"/>
    </sheetNames>
    <sheetDataSet>
      <sheetData sheetId="0"/>
      <sheetData sheetId="1"/>
      <sheetData sheetId="2"/>
      <sheetData sheetId="3"/>
      <sheetData sheetId="4">
        <row r="1">
          <cell r="B1" t="str">
            <v xml:space="preserve"> </v>
          </cell>
          <cell r="G1" t="str">
            <v>SUMMARY OF WORK DONE</v>
          </cell>
        </row>
        <row r="3">
          <cell r="C3" t="str">
            <v>CONTRACT NAME</v>
          </cell>
          <cell r="F3" t="str">
            <v>BUSIA - MUMIAS ROAD PROJECT</v>
          </cell>
          <cell r="K3" t="str">
            <v>CERTIFICATE NO.</v>
          </cell>
          <cell r="O3">
            <v>55</v>
          </cell>
        </row>
        <row r="4">
          <cell r="F4" t="str">
            <v>.</v>
          </cell>
          <cell r="G4" t="str">
            <v>.</v>
          </cell>
          <cell r="H4" t="str">
            <v>.</v>
          </cell>
          <cell r="N4" t="str">
            <v>.</v>
          </cell>
          <cell r="O4" t="str">
            <v>.</v>
          </cell>
        </row>
        <row r="5">
          <cell r="C5" t="str">
            <v>CONTRACT NO.</v>
          </cell>
          <cell r="F5" t="str">
            <v>RD. 0275</v>
          </cell>
          <cell r="K5" t="str">
            <v>VALUATION AS AT</v>
          </cell>
          <cell r="O5" t="str">
            <v>28th February, 2002</v>
          </cell>
        </row>
        <row r="6">
          <cell r="F6" t="str">
            <v>.</v>
          </cell>
          <cell r="G6" t="str">
            <v>.</v>
          </cell>
          <cell r="N6" t="str">
            <v>.</v>
          </cell>
          <cell r="O6" t="str">
            <v>.</v>
          </cell>
        </row>
        <row r="7">
          <cell r="C7" t="str">
            <v>CONTRACTOR</v>
          </cell>
          <cell r="F7" t="str">
            <v>HAYER BISHAN SINGH &amp; SONS LTD</v>
          </cell>
        </row>
        <row r="8">
          <cell r="F8" t="str">
            <v>.</v>
          </cell>
          <cell r="G8" t="str">
            <v>.</v>
          </cell>
          <cell r="H8" t="str">
            <v>.</v>
          </cell>
        </row>
        <row r="11">
          <cell r="C11" t="str">
            <v xml:space="preserve">TENDER SUM: </v>
          </cell>
          <cell r="E11" t="str">
            <v>K.Shs. 632,486,639.25</v>
          </cell>
          <cell r="H11" t="str">
            <v>REVISED CONTRACT AMOUNT  V.O. No.4 [Feb., 2000] = KSh. 1,930,477,860.00</v>
          </cell>
        </row>
        <row r="13">
          <cell r="H13" t="str">
            <v>TENDER AMOUNT</v>
          </cell>
          <cell r="I13" t="str">
            <v>REVISED CONTRACT</v>
          </cell>
          <cell r="J13" t="str">
            <v xml:space="preserve"> </v>
          </cell>
        </row>
        <row r="14">
          <cell r="F14" t="str">
            <v>DESCRIPTION</v>
          </cell>
          <cell r="H14" t="str">
            <v>(INCL. V.O.'s)</v>
          </cell>
          <cell r="I14" t="str">
            <v xml:space="preserve">AMOUNTS ADDENDUM </v>
          </cell>
          <cell r="J14" t="str">
            <v>CERTIFICATES No. 1-54</v>
          </cell>
          <cell r="M14" t="str">
            <v>THIS CERTIFICATE</v>
          </cell>
          <cell r="O14" t="str">
            <v>TOTAL</v>
          </cell>
        </row>
        <row r="15">
          <cell r="I15" t="str">
            <v>No. 4 [Feb. 2000]</v>
          </cell>
        </row>
        <row r="16">
          <cell r="H16" t="str">
            <v>KSh</v>
          </cell>
          <cell r="I16" t="str">
            <v>KSh</v>
          </cell>
          <cell r="J16" t="str">
            <v>KSh</v>
          </cell>
          <cell r="M16" t="str">
            <v>KSh</v>
          </cell>
          <cell r="O16" t="str">
            <v>KSh</v>
          </cell>
        </row>
        <row r="17">
          <cell r="C17" t="str">
            <v>1</v>
          </cell>
          <cell r="E17" t="str">
            <v>GENERAL</v>
          </cell>
          <cell r="H17">
            <v>143931169.40000001</v>
          </cell>
          <cell r="I17">
            <v>316635605</v>
          </cell>
          <cell r="J17">
            <v>283355598.14014798</v>
          </cell>
          <cell r="M17">
            <v>7199277.8839999996</v>
          </cell>
          <cell r="O17">
            <v>290554876.02414799</v>
          </cell>
        </row>
        <row r="18">
          <cell r="C18" t="str">
            <v>4</v>
          </cell>
          <cell r="E18" t="str">
            <v>SITE CLEARANCE</v>
          </cell>
          <cell r="H18">
            <v>8710000</v>
          </cell>
          <cell r="I18">
            <v>18000497</v>
          </cell>
          <cell r="J18">
            <v>18276574</v>
          </cell>
          <cell r="M18">
            <v>0</v>
          </cell>
          <cell r="O18">
            <v>18276574</v>
          </cell>
        </row>
        <row r="19">
          <cell r="C19" t="str">
            <v>5</v>
          </cell>
          <cell r="E19" t="str">
            <v>EARTHWORKS</v>
          </cell>
          <cell r="H19">
            <v>49898800</v>
          </cell>
          <cell r="I19">
            <v>200502629</v>
          </cell>
          <cell r="J19">
            <v>200516915.164</v>
          </cell>
          <cell r="M19">
            <v>1082723.25</v>
          </cell>
          <cell r="O19">
            <v>201599638.414</v>
          </cell>
        </row>
        <row r="20">
          <cell r="C20" t="str">
            <v>7</v>
          </cell>
          <cell r="E20" t="str">
            <v>EXCAVATION &amp; FILLING OF STRUCTURES</v>
          </cell>
          <cell r="H20">
            <v>5372843</v>
          </cell>
          <cell r="I20">
            <v>12290131</v>
          </cell>
          <cell r="J20">
            <v>9767443.5099999998</v>
          </cell>
          <cell r="M20">
            <v>0</v>
          </cell>
          <cell r="O20">
            <v>9767443.5099999998</v>
          </cell>
        </row>
        <row r="21">
          <cell r="C21" t="str">
            <v>8</v>
          </cell>
          <cell r="E21" t="str">
            <v>CULVERTS AND DRAINAGE WORK</v>
          </cell>
          <cell r="H21">
            <v>21943635</v>
          </cell>
          <cell r="I21">
            <v>38208714</v>
          </cell>
          <cell r="J21">
            <v>40031031.090000004</v>
          </cell>
          <cell r="M21">
            <v>603782.9</v>
          </cell>
          <cell r="O21">
            <v>40634813.990000002</v>
          </cell>
        </row>
        <row r="22">
          <cell r="C22" t="str">
            <v>9</v>
          </cell>
          <cell r="E22" t="str">
            <v xml:space="preserve">DEVIATIONS </v>
          </cell>
          <cell r="H22">
            <v>5417720</v>
          </cell>
          <cell r="I22">
            <v>22484719</v>
          </cell>
          <cell r="J22">
            <v>21256779.600000001</v>
          </cell>
          <cell r="M22">
            <v>0</v>
          </cell>
          <cell r="O22">
            <v>21256779.600000001</v>
          </cell>
        </row>
        <row r="23">
          <cell r="C23" t="str">
            <v>12</v>
          </cell>
          <cell r="E23" t="str">
            <v>SUB-BASE AND BASE</v>
          </cell>
          <cell r="H23">
            <v>32767000</v>
          </cell>
          <cell r="I23">
            <v>40824339</v>
          </cell>
          <cell r="J23">
            <v>41497751.965999998</v>
          </cell>
          <cell r="M23">
            <v>0</v>
          </cell>
          <cell r="O23">
            <v>41497751.965999998</v>
          </cell>
        </row>
        <row r="24">
          <cell r="C24" t="str">
            <v>14</v>
          </cell>
          <cell r="E24" t="str">
            <v>CEMENT OR LIME STABILIZATION</v>
          </cell>
          <cell r="H24">
            <v>78374870</v>
          </cell>
          <cell r="I24">
            <v>76699036</v>
          </cell>
          <cell r="J24">
            <v>72374340.968400002</v>
          </cell>
          <cell r="M24">
            <v>926532.75679999986</v>
          </cell>
          <cell r="O24">
            <v>73300873.725199997</v>
          </cell>
        </row>
        <row r="25">
          <cell r="C25" t="str">
            <v>15</v>
          </cell>
          <cell r="E25" t="str">
            <v>SURFACE DRESSING</v>
          </cell>
          <cell r="H25">
            <v>31446800</v>
          </cell>
          <cell r="I25">
            <v>38576396</v>
          </cell>
          <cell r="J25">
            <v>38558309.807999998</v>
          </cell>
          <cell r="M25">
            <v>310080.07799999998</v>
          </cell>
          <cell r="O25">
            <v>38868389.886</v>
          </cell>
        </row>
        <row r="26">
          <cell r="C26" t="str">
            <v>16</v>
          </cell>
          <cell r="E26" t="str">
            <v>BITUMINOUS MIX WEARING COURSE</v>
          </cell>
          <cell r="H26">
            <v>101445600</v>
          </cell>
          <cell r="I26">
            <v>116542002</v>
          </cell>
          <cell r="J26">
            <v>119282626.5</v>
          </cell>
          <cell r="M26">
            <v>3996956.6399999997</v>
          </cell>
          <cell r="O26">
            <v>123279583.14</v>
          </cell>
        </row>
        <row r="27">
          <cell r="C27" t="str">
            <v>17</v>
          </cell>
          <cell r="E27" t="str">
            <v>CONCRETE WORKS</v>
          </cell>
          <cell r="H27">
            <v>10615570</v>
          </cell>
          <cell r="I27">
            <v>37383305</v>
          </cell>
          <cell r="J27">
            <v>34387089</v>
          </cell>
          <cell r="M27">
            <v>217531.30000000002</v>
          </cell>
          <cell r="O27">
            <v>34604620.299999997</v>
          </cell>
        </row>
        <row r="28">
          <cell r="C28" t="str">
            <v>20</v>
          </cell>
          <cell r="E28" t="str">
            <v>ROAD FURNITURE</v>
          </cell>
          <cell r="H28">
            <v>11699070</v>
          </cell>
          <cell r="I28">
            <v>19854092</v>
          </cell>
          <cell r="J28">
            <v>14920036.949999999</v>
          </cell>
          <cell r="M28">
            <v>2228874.2000000002</v>
          </cell>
          <cell r="O28">
            <v>17148911.149999999</v>
          </cell>
        </row>
        <row r="29">
          <cell r="C29" t="str">
            <v>21</v>
          </cell>
          <cell r="E29" t="str">
            <v>MISCELLANEOUS BRIDGE WORKS</v>
          </cell>
          <cell r="H29">
            <v>1024408</v>
          </cell>
          <cell r="I29">
            <v>1931549</v>
          </cell>
          <cell r="J29">
            <v>1359089.2</v>
          </cell>
          <cell r="M29">
            <v>0</v>
          </cell>
          <cell r="O29">
            <v>1359089.2</v>
          </cell>
        </row>
        <row r="30">
          <cell r="C30" t="str">
            <v>22</v>
          </cell>
          <cell r="E30" t="str">
            <v>DAY WORKS</v>
          </cell>
          <cell r="H30">
            <v>4682540</v>
          </cell>
          <cell r="I30">
            <v>11399825</v>
          </cell>
          <cell r="J30">
            <v>10906335.01</v>
          </cell>
          <cell r="M30">
            <v>8620</v>
          </cell>
          <cell r="O30">
            <v>10914955.01</v>
          </cell>
        </row>
        <row r="34">
          <cell r="G34" t="str">
            <v>VALUE  OF  WORK  DONE</v>
          </cell>
          <cell r="I34">
            <v>951332839</v>
          </cell>
          <cell r="J34">
            <v>906489920.90654802</v>
          </cell>
          <cell r="M34">
            <v>16574379.0088</v>
          </cell>
          <cell r="O34">
            <v>923064299.91534793</v>
          </cell>
        </row>
        <row r="36">
          <cell r="O36" t="str">
            <v>MOT &amp; C   10/82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R1"/>
      <sheetName val="Collection Sheet-BILL NO.BR1"/>
      <sheetName val="BILL NO BR2"/>
      <sheetName val="Collection Sheet BR2"/>
      <sheetName val="BILL NO. BR3"/>
      <sheetName val="Collection Sheet-BILL NO.BR3"/>
      <sheetName val="BILL NO. BR4"/>
      <sheetName val="Collection Sheet-BILL NO.BR 4"/>
      <sheetName val="BILL NO BR5"/>
      <sheetName val="Collection Sheet-BILL NO.BR5"/>
      <sheetName val="BILL NO. BR6"/>
      <sheetName val="Collection Sheet-BILL NO.BR6"/>
      <sheetName val="Bill No. Br7"/>
      <sheetName val="Collection Sheet-BILL NO.BR 7"/>
      <sheetName val="Bill No. Br 8"/>
      <sheetName val="Collection Sheet-BILL NO.BR8"/>
      <sheetName val="Bill No. Br 9"/>
      <sheetName val="Collection Sheet-BILL No. Br 9"/>
      <sheetName val="Bill No. Br 10"/>
      <sheetName val="Collection Sheet-Bill No. Br 10"/>
      <sheetName val="Bill No. Br 11"/>
      <sheetName val="Collection Sheet-Bill No. 11"/>
      <sheetName val="Bill No. Br 12"/>
      <sheetName val="Collection Sheet-Bill No. Br 12"/>
      <sheetName val="Bill No. Br 13"/>
      <sheetName val="Collection Sheet-Bill No. Br 13"/>
      <sheetName val="Bill No. Br 14"/>
      <sheetName val="Collection Sheet-Bill No. Br 14"/>
      <sheetName val="Bill No. Br 8部分改变"/>
      <sheetName val="IPC-55SUMWORK"/>
      <sheetName val="BILL_NO__BR1"/>
      <sheetName val="Collection_Sheet-BILL_NO_BR1"/>
      <sheetName val="BILL_NO_BR2"/>
      <sheetName val="Collection_Sheet_BR2"/>
      <sheetName val="BILL_NO__BR3"/>
      <sheetName val="Collection_Sheet-BILL_NO_BR3"/>
      <sheetName val="BILL_NO__BR4"/>
      <sheetName val="Collection_Sheet-BILL_NO_BR_4"/>
      <sheetName val="BILL_NO_BR5"/>
      <sheetName val="Collection_Sheet-BILL_NO_BR5"/>
      <sheetName val="BILL_NO__BR6"/>
      <sheetName val="Collection_Sheet-BILL_NO_BR6"/>
      <sheetName val="Bill_No__Br7"/>
      <sheetName val="Collection_Sheet-BILL_NO_BR_7"/>
      <sheetName val="Bill_No__Br_8"/>
      <sheetName val="Collection_Sheet-BILL_NO_BR8"/>
      <sheetName val="Bill_No__Br_9"/>
      <sheetName val="Collection_Sheet-BILL_No__Br_9"/>
      <sheetName val="Bill_No__Br_10"/>
      <sheetName val="Collection_Sheet-Bill_No__Br_10"/>
      <sheetName val="Bill_No__Br_11"/>
      <sheetName val="Collection_Sheet-Bill_No__11"/>
      <sheetName val="Bill_No__Br_12"/>
      <sheetName val="Collection_Sheet-Bill_No__Br_12"/>
      <sheetName val="Bill_No__Br_13"/>
      <sheetName val="Collection_Sheet-Bill_No__Br_13"/>
      <sheetName val="Bill_No__Br_14"/>
      <sheetName val="Collection_Sheet-Bill_No__Br_14"/>
    </sheetNames>
    <sheetDataSet>
      <sheetData sheetId="0">
        <row r="9">
          <cell r="K9">
            <v>0.92</v>
          </cell>
        </row>
        <row r="220">
          <cell r="E220">
            <v>6946.92</v>
          </cell>
        </row>
        <row r="291">
          <cell r="E291">
            <v>263.12</v>
          </cell>
        </row>
        <row r="312">
          <cell r="E312">
            <v>460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Rates"/>
      <sheetName val="Bill No. K1"/>
      <sheetName val="COLLECTION SHEET (K1)"/>
      <sheetName val="Bill No. K3"/>
      <sheetName val="COLLECTION SHEET (K3)"/>
      <sheetName val="Bill No. K4"/>
      <sheetName val="COLLECTION SHEET (K4)"/>
      <sheetName val="Bill No. K5"/>
      <sheetName val="COLLECTION SHEET (5)"/>
      <sheetName val="Bill No. K6"/>
      <sheetName val="COLLECTION SHEET (6)"/>
      <sheetName val="Bill No. K7"/>
      <sheetName val="COLLECTION SHEET (K7)"/>
      <sheetName val="Bill No. K8"/>
      <sheetName val="COLLECTION SHEET (K8) "/>
      <sheetName val="Bill No. K9 "/>
      <sheetName val="COLLECTION SHEET (K9)"/>
      <sheetName val="BOQ. K10"/>
      <sheetName val="COLLECTION SHEET (K10)"/>
      <sheetName val="Bill No. K11"/>
      <sheetName val="COLLECTION SHEET (K11)"/>
      <sheetName val="Bill No. K12"/>
      <sheetName val="COLLECTION SHEET (K12)"/>
      <sheetName val="Bill No. K13"/>
      <sheetName val="COLLECTION SHEET (K13)"/>
      <sheetName val="Bill No. K14"/>
      <sheetName val="COLLECTION SHEET (K14)"/>
      <sheetName val="BILL NO. K15"/>
      <sheetName val="Collection Sheet (K15)"/>
      <sheetName val="Bill No. K16"/>
      <sheetName val="Collection Sheet (16)"/>
      <sheetName val="BILL NO. K17"/>
      <sheetName val="Collection Sheet-K17"/>
    </sheetNames>
    <sheetDataSet>
      <sheetData sheetId="0" refreshError="1"/>
      <sheetData sheetId="1">
        <row r="9">
          <cell r="J9">
            <v>0.92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RD OF PAY (2)"/>
      <sheetName val="IPC-49SUMMARY"/>
      <sheetName val="IPC-49a"/>
      <sheetName val="IPC-49b"/>
      <sheetName val="IPC-49SUMWORK"/>
      <sheetName val="IPC-49MAT-ON SITE"/>
      <sheetName val="IPC-49VOP"/>
      <sheetName val="IPC-49TAXES"/>
      <sheetName val="IPC-49TYRES"/>
      <sheetName val="VAT-UNSPECIFIED ITEMS"/>
      <sheetName val="VOP-TAXES BITUMEN (IPC49)"/>
      <sheetName val="VOP REINFORCEMENT"/>
      <sheetName val="VOP-TAXES FUEL&amp;LUB(summary)"/>
      <sheetName val="VOP&amp;TAXES DIESEL(IPC53)"/>
      <sheetName val=" VOP&amp;TAXES LUBRICANTS(IPC49)"/>
      <sheetName val="VOP KEROSENE"/>
      <sheetName val="VOP EXPLOSIVES"/>
      <sheetName val="VOPLUB"/>
      <sheetName val="VOP&amp;TAXES BITUMEN "/>
      <sheetName val="VOP&amp;TAXES PETROL(IPC49)"/>
      <sheetName val="VOP-TAXES CEMENT(IPC49)"/>
      <sheetName val="VOP-LIME"/>
      <sheetName val="IPC-49DUTY&amp;PCITEMS"/>
      <sheetName val="IPC-49DISBURSEMENT"/>
      <sheetName val="IPC-49ADJUSTMENT_Cl70(4)"/>
      <sheetName val="TOTAL RETENTION"/>
      <sheetName val="RECORD OF PAY"/>
      <sheetName val="Sheet2"/>
      <sheetName val="V.O.P-WAGES"/>
      <sheetName val="VOPLABSUM"/>
      <sheetName val="VOPMONSUM"/>
      <sheetName val="VOPWEEKSUM"/>
      <sheetName val="VOPLABMONTHLY"/>
      <sheetName val="vopweek2"/>
      <sheetName val="VOPWEEK"/>
      <sheetName val="Sheet1"/>
    </sheetNames>
    <sheetDataSet>
      <sheetData sheetId="0"/>
      <sheetData sheetId="1"/>
      <sheetData sheetId="2"/>
      <sheetData sheetId="3"/>
      <sheetData sheetId="4">
        <row r="1">
          <cell r="B1" t="str">
            <v xml:space="preserve"> </v>
          </cell>
          <cell r="G1" t="str">
            <v>SUMMARY OF WORK DONE</v>
          </cell>
        </row>
        <row r="3">
          <cell r="C3" t="str">
            <v>CONTRACT NAME</v>
          </cell>
          <cell r="F3" t="str">
            <v>BUSIA - MUMIAS ROAD PROJECT</v>
          </cell>
          <cell r="K3" t="str">
            <v>CERTIFICATE NO.</v>
          </cell>
          <cell r="O3">
            <v>54</v>
          </cell>
        </row>
        <row r="4">
          <cell r="F4" t="str">
            <v>.</v>
          </cell>
          <cell r="G4" t="str">
            <v>.</v>
          </cell>
          <cell r="H4" t="str">
            <v>.</v>
          </cell>
          <cell r="N4" t="str">
            <v>.</v>
          </cell>
          <cell r="O4" t="str">
            <v>.</v>
          </cell>
        </row>
        <row r="5">
          <cell r="C5" t="str">
            <v>CONTRACT NO.</v>
          </cell>
          <cell r="F5" t="str">
            <v>RD. 0275</v>
          </cell>
          <cell r="K5" t="str">
            <v>VALUATION AS AT</v>
          </cell>
          <cell r="O5" t="str">
            <v>30th November, 2001</v>
          </cell>
        </row>
        <row r="6">
          <cell r="F6" t="str">
            <v>.</v>
          </cell>
          <cell r="G6" t="str">
            <v>.</v>
          </cell>
          <cell r="N6" t="str">
            <v>.</v>
          </cell>
          <cell r="O6" t="str">
            <v>.</v>
          </cell>
        </row>
        <row r="7">
          <cell r="C7" t="str">
            <v>CONTRACTOR</v>
          </cell>
          <cell r="F7" t="str">
            <v>HAYER BISHAN SINGH &amp; SONS LTD</v>
          </cell>
        </row>
        <row r="8">
          <cell r="F8" t="str">
            <v>.</v>
          </cell>
          <cell r="G8" t="str">
            <v>.</v>
          </cell>
          <cell r="H8" t="str">
            <v>.</v>
          </cell>
        </row>
        <row r="11">
          <cell r="C11" t="str">
            <v xml:space="preserve">TENDER SUM: </v>
          </cell>
          <cell r="E11" t="str">
            <v>K.Shs. 632,486,639.25</v>
          </cell>
          <cell r="H11" t="str">
            <v>REVISED CONTRACT AMOUNT  V.O. No.4 [Feb., 2000] = KSh. 1,930,477,860.00</v>
          </cell>
        </row>
        <row r="13">
          <cell r="H13" t="str">
            <v>TENDER AMOUNT</v>
          </cell>
          <cell r="I13" t="str">
            <v>REVISED CONTRACT</v>
          </cell>
          <cell r="J13" t="str">
            <v xml:space="preserve"> </v>
          </cell>
        </row>
        <row r="14">
          <cell r="F14" t="str">
            <v>DESCRIPTION</v>
          </cell>
          <cell r="H14" t="str">
            <v>(INCL. V.O.'s)</v>
          </cell>
          <cell r="I14" t="str">
            <v xml:space="preserve">AMOUNTS ADDENDUM </v>
          </cell>
          <cell r="J14" t="str">
            <v>CERTIFICATES No. 1-52</v>
          </cell>
          <cell r="M14" t="str">
            <v>THIS CERTIFICATE</v>
          </cell>
          <cell r="O14" t="str">
            <v>TOTAL</v>
          </cell>
        </row>
        <row r="15">
          <cell r="I15" t="str">
            <v>No. 4 [Feb. 2000]</v>
          </cell>
        </row>
        <row r="16">
          <cell r="H16" t="str">
            <v>KSh</v>
          </cell>
          <cell r="I16" t="str">
            <v>KSh</v>
          </cell>
          <cell r="J16" t="str">
            <v>KSh</v>
          </cell>
          <cell r="M16" t="str">
            <v>KSh</v>
          </cell>
          <cell r="O16" t="str">
            <v>KSh</v>
          </cell>
        </row>
        <row r="17">
          <cell r="C17" t="str">
            <v>1</v>
          </cell>
          <cell r="E17" t="str">
            <v>GENERAL</v>
          </cell>
          <cell r="H17">
            <v>143931169.40000001</v>
          </cell>
          <cell r="I17">
            <v>316635605</v>
          </cell>
          <cell r="J17">
            <v>278044108.171148</v>
          </cell>
          <cell r="M17">
            <v>5311489.9689999996</v>
          </cell>
          <cell r="O17">
            <v>283355598.14014798</v>
          </cell>
        </row>
        <row r="18">
          <cell r="C18" t="str">
            <v>4</v>
          </cell>
          <cell r="E18" t="str">
            <v>SITE CLEARANCE</v>
          </cell>
          <cell r="H18">
            <v>8710000</v>
          </cell>
          <cell r="I18">
            <v>18000497</v>
          </cell>
          <cell r="J18">
            <v>18123981.350000001</v>
          </cell>
          <cell r="M18">
            <v>152592.65</v>
          </cell>
          <cell r="O18">
            <v>18276574</v>
          </cell>
        </row>
        <row r="19">
          <cell r="C19" t="str">
            <v>5</v>
          </cell>
          <cell r="E19" t="str">
            <v>EARTHWORKS</v>
          </cell>
          <cell r="H19">
            <v>49898800</v>
          </cell>
          <cell r="I19">
            <v>200502629</v>
          </cell>
          <cell r="J19">
            <v>201841744.03999999</v>
          </cell>
          <cell r="M19">
            <v>-1324828.8759999995</v>
          </cell>
          <cell r="O19">
            <v>200516915.164</v>
          </cell>
        </row>
        <row r="20">
          <cell r="C20" t="str">
            <v>7</v>
          </cell>
          <cell r="E20" t="str">
            <v>EXCAVATION &amp; FILLING OF STRUCTURES</v>
          </cell>
          <cell r="H20">
            <v>5372843</v>
          </cell>
          <cell r="I20">
            <v>12290131</v>
          </cell>
          <cell r="J20">
            <v>9665507.8300000001</v>
          </cell>
          <cell r="M20">
            <v>101935.67999999999</v>
          </cell>
          <cell r="O20">
            <v>9767443.5099999998</v>
          </cell>
        </row>
        <row r="21">
          <cell r="C21" t="str">
            <v>8</v>
          </cell>
          <cell r="E21" t="str">
            <v>CULVERTS AND DRAINAGE WORK</v>
          </cell>
          <cell r="H21">
            <v>21943635</v>
          </cell>
          <cell r="I21">
            <v>38208714</v>
          </cell>
          <cell r="J21">
            <v>41146060.810000002</v>
          </cell>
          <cell r="M21">
            <v>-1115029.7200000002</v>
          </cell>
          <cell r="O21">
            <v>40031031.090000004</v>
          </cell>
        </row>
        <row r="22">
          <cell r="C22" t="str">
            <v>9</v>
          </cell>
          <cell r="E22" t="str">
            <v xml:space="preserve">DEVIATIONS </v>
          </cell>
          <cell r="H22">
            <v>5417720</v>
          </cell>
          <cell r="I22">
            <v>22484719</v>
          </cell>
          <cell r="J22">
            <v>21256779.600000001</v>
          </cell>
          <cell r="M22">
            <v>0</v>
          </cell>
          <cell r="O22">
            <v>21256779.600000001</v>
          </cell>
        </row>
        <row r="23">
          <cell r="C23" t="str">
            <v>12</v>
          </cell>
          <cell r="E23" t="str">
            <v>SUB-BASE AND BASE</v>
          </cell>
          <cell r="H23">
            <v>32767000</v>
          </cell>
          <cell r="I23">
            <v>40824339</v>
          </cell>
          <cell r="J23">
            <v>41083466.023999996</v>
          </cell>
          <cell r="M23">
            <v>414285.94199999992</v>
          </cell>
          <cell r="O23">
            <v>41497751.965999998</v>
          </cell>
        </row>
        <row r="24">
          <cell r="C24" t="str">
            <v>14</v>
          </cell>
          <cell r="E24" t="str">
            <v>CEMENT OR LIME STABILIZATION</v>
          </cell>
          <cell r="H24">
            <v>78374870</v>
          </cell>
          <cell r="I24">
            <v>76699036</v>
          </cell>
          <cell r="J24">
            <v>72374340.968400002</v>
          </cell>
          <cell r="M24">
            <v>0</v>
          </cell>
          <cell r="O24">
            <v>72374340.968400002</v>
          </cell>
        </row>
        <row r="25">
          <cell r="C25" t="str">
            <v>15</v>
          </cell>
          <cell r="E25" t="str">
            <v>SURFACE DRESSING</v>
          </cell>
          <cell r="H25">
            <v>31446800</v>
          </cell>
          <cell r="I25">
            <v>38576396</v>
          </cell>
          <cell r="J25">
            <v>38205760.267999999</v>
          </cell>
          <cell r="M25">
            <v>352549.53999999992</v>
          </cell>
          <cell r="O25">
            <v>38558309.807999998</v>
          </cell>
        </row>
        <row r="26">
          <cell r="C26" t="str">
            <v>16</v>
          </cell>
          <cell r="E26" t="str">
            <v>BITUMINOUS MIX WEARING COURSE</v>
          </cell>
          <cell r="H26">
            <v>101445600</v>
          </cell>
          <cell r="I26">
            <v>116542002</v>
          </cell>
          <cell r="J26">
            <v>119282626.5</v>
          </cell>
          <cell r="M26">
            <v>1094845.74</v>
          </cell>
          <cell r="O26">
            <v>120377472.23999999</v>
          </cell>
        </row>
        <row r="27">
          <cell r="C27" t="str">
            <v>17</v>
          </cell>
          <cell r="E27" t="str">
            <v>CONCRETE WORKS</v>
          </cell>
          <cell r="H27">
            <v>10615570</v>
          </cell>
          <cell r="I27">
            <v>37383305</v>
          </cell>
          <cell r="J27">
            <v>33583078.100000001</v>
          </cell>
          <cell r="M27">
            <v>804010.9</v>
          </cell>
          <cell r="O27">
            <v>34387089</v>
          </cell>
        </row>
        <row r="28">
          <cell r="C28" t="str">
            <v>20</v>
          </cell>
          <cell r="E28" t="str">
            <v>ROAD FURNITURE</v>
          </cell>
          <cell r="H28">
            <v>11699070</v>
          </cell>
          <cell r="I28">
            <v>19854092</v>
          </cell>
          <cell r="J28">
            <v>11926619.949999999</v>
          </cell>
          <cell r="M28">
            <v>3185945</v>
          </cell>
          <cell r="O28">
            <v>15112564.949999999</v>
          </cell>
        </row>
        <row r="29">
          <cell r="C29" t="str">
            <v>21</v>
          </cell>
          <cell r="E29" t="str">
            <v>MISCELLANEOUS BRIDGE WORKS</v>
          </cell>
          <cell r="H29">
            <v>1024408</v>
          </cell>
          <cell r="I29">
            <v>1931549</v>
          </cell>
          <cell r="J29">
            <v>1359089.2</v>
          </cell>
          <cell r="M29">
            <v>0</v>
          </cell>
          <cell r="O29">
            <v>1359089.2</v>
          </cell>
        </row>
        <row r="30">
          <cell r="C30" t="str">
            <v>22</v>
          </cell>
          <cell r="E30" t="str">
            <v>DAY WORKS</v>
          </cell>
          <cell r="H30">
            <v>4682540</v>
          </cell>
          <cell r="I30">
            <v>11399825</v>
          </cell>
          <cell r="J30">
            <v>10884515.01</v>
          </cell>
          <cell r="M30">
            <v>21820</v>
          </cell>
          <cell r="O30">
            <v>10906335.01</v>
          </cell>
        </row>
        <row r="34">
          <cell r="G34" t="str">
            <v>VALUE  OF  WORK  DONE</v>
          </cell>
          <cell r="I34">
            <v>951332839</v>
          </cell>
          <cell r="J34">
            <v>898777677.82154822</v>
          </cell>
          <cell r="M34">
            <v>8999616.8249999993</v>
          </cell>
          <cell r="O34">
            <v>907777294.64654803</v>
          </cell>
        </row>
        <row r="36">
          <cell r="O36" t="str">
            <v>MOT &amp; C   10/82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row r="123">
          <cell r="E123">
            <v>215.00400000000002</v>
          </cell>
        </row>
        <row r="126">
          <cell r="E126">
            <v>1933.288</v>
          </cell>
        </row>
        <row r="127">
          <cell r="E127">
            <v>1595.924</v>
          </cell>
        </row>
        <row r="137">
          <cell r="E137">
            <v>349.59999999999997</v>
          </cell>
        </row>
        <row r="139">
          <cell r="E139">
            <v>437</v>
          </cell>
        </row>
        <row r="143">
          <cell r="E143">
            <v>70453.14</v>
          </cell>
        </row>
        <row r="144">
          <cell r="E144">
            <v>278.80599999999998</v>
          </cell>
        </row>
        <row r="253">
          <cell r="E253">
            <v>7.5</v>
          </cell>
        </row>
        <row r="256">
          <cell r="E256">
            <v>104.10720000000001</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KR1"/>
      <sheetName val="Collection Sheet(KR1)"/>
      <sheetName val="Bill No. KR2"/>
      <sheetName val="Collection Sheet (KR2)"/>
      <sheetName val="NZe-BOQ KR3"/>
      <sheetName val="Collection Sheet NZe-BOQ KR3"/>
      <sheetName val="Bill No. KR4"/>
      <sheetName val="Collection Sheet (KR4)"/>
      <sheetName val="Line CFe-BOQ KR5"/>
      <sheetName val="Collection Sheet CFe-BOQ KR5"/>
      <sheetName val="Line KMISC1-BOQ KR6"/>
      <sheetName val="Collection Sheet KMISC1-BOQ KR6"/>
      <sheetName val="Line NCe-BOQ KR7"/>
      <sheetName val="Collection Sheet NCe-BOQ KR7"/>
      <sheetName val="Line TWRM-BOQ KR8"/>
      <sheetName val="Collection Sheet TWRM-BOQ KR8"/>
      <sheetName val="Line KAe5-BOQ KR9"/>
      <sheetName val="Collection Sheet KAe5-BOQ KR9"/>
      <sheetName val="Line Barst-BOQ KR10"/>
      <sheetName val="Collection Sheet Barst-BOQ KR10"/>
      <sheetName val="Line KAe3-BOQ KR11"/>
      <sheetName val="Collection Sheet KAe3-BO KR11"/>
      <sheetName val="Line SC2e-BOQ KR12"/>
      <sheetName val="Collection Sheet SC2e-BOQ KR12"/>
      <sheetName val="Line KEAV-BOQ KR13"/>
      <sheetName val="Collection Sheet KEAV -BOQ KR13"/>
      <sheetName val="Line MISC2-BOQ KR14"/>
      <sheetName val="Collection Sheet MISC2-BOQ KR14"/>
      <sheetName val="Line MOIST-BOQ KR15"/>
      <sheetName val="Collection Sheet MOIST-BOQ KR15"/>
      <sheetName val="Line SC3e-BOQ KR16"/>
      <sheetName val="Collection Sheet SC3e-KR16"/>
      <sheetName val="Line SC3e-1-BOQ KR17"/>
      <sheetName val="Collection Sheet SC3e-1-BQ KR17"/>
      <sheetName val="Line NZe1-BOQ KR18"/>
      <sheetName val="Collection Sheet NZE1-BOQ KR18"/>
      <sheetName val="BILL NO KR19"/>
      <sheetName val="Collection Sheet (KR19)"/>
      <sheetName val="Bill No. KR20"/>
      <sheetName val="Collection Sheet (KR20)"/>
      <sheetName val="Bill No. KR21"/>
      <sheetName val="Collection Sheet(KR21)"/>
      <sheetName val="Bill No. KR22"/>
      <sheetName val="Collection Sheet(KR22)"/>
      <sheetName val="Bill No. KR23"/>
      <sheetName val="Collection Sheet (23)"/>
      <sheetName val="Bill NO. KR24"/>
      <sheetName val="Collection Sheet (3)kr24"/>
      <sheetName val="Bill No. KR25"/>
      <sheetName val="Collection Sheet (4)Kr25"/>
      <sheetName val="Bill No. KR26"/>
      <sheetName val="Collection Sheet (5)Kre26"/>
      <sheetName val="Bill No. KR27"/>
      <sheetName val="COLLECTION SHEET "/>
      <sheetName val="BILL NO. KR28"/>
      <sheetName val="Collection Sheet ( KR28"/>
      <sheetName val="Bill No. KR29"/>
      <sheetName val="Collection Sheet KR29"/>
      <sheetName val="Bill No. KR30"/>
      <sheetName val="COLLECTION SHEET (KR30)"/>
      <sheetName val="BILL NO KDI"/>
      <sheetName val="COLLECTION SHEET (6)"/>
    </sheetNames>
    <sheetDataSet>
      <sheetData sheetId="0">
        <row r="1">
          <cell r="J1">
            <v>72.954400000000007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KR1"/>
      <sheetName val="Collection Sheet(KR1)"/>
      <sheetName val="Bill No. KR2"/>
      <sheetName val="Collection Sheet (KR2)"/>
      <sheetName val="NZe-BOQ KR3"/>
      <sheetName val="Collection Sheet NZe-BOQ KR3"/>
      <sheetName val="Bill No. KR4"/>
      <sheetName val="Collection Sheet (KR4)"/>
      <sheetName val="Line CFe-BOQ KR5"/>
      <sheetName val="Collection Sheet CFe-BOQ KR5"/>
      <sheetName val="Line KMISC1-BOQ KR6"/>
      <sheetName val="Collection Sheet KMISC1-BOQ KR6"/>
      <sheetName val="Line NCe-BOQ KR7"/>
      <sheetName val="Collection Sheet NCe-BOQ KR7"/>
      <sheetName val="Line TWRM-BOQ KR8"/>
      <sheetName val="Collection Sheet TWRM-BOQ KR8"/>
      <sheetName val="Line KAe5-BOQ KR9"/>
      <sheetName val="Collection Sheet KAe5-BOQ KR9"/>
      <sheetName val="Line Barst-BOQ KR10"/>
      <sheetName val="Collection Sheet Barst-BOQ KR10"/>
      <sheetName val="Line KAe3-BOQ KR11"/>
      <sheetName val="Collection Sheet KAe3-BO KR11"/>
      <sheetName val="Line SC2e-BOQ KR12"/>
      <sheetName val="Collection Sheet SC2e-BOQ KR12"/>
      <sheetName val="Line KEAV-BOQ KR13"/>
      <sheetName val="Collection Sheet KEAV -BOQ KR13"/>
      <sheetName val="Line MISC2-BOQ KR14"/>
      <sheetName val="Collection Sheet MISC2-BOQ KR14"/>
      <sheetName val="Line MOIST-BOQ KR15"/>
      <sheetName val="Collection Sheet MOIST-BOQ KR15"/>
      <sheetName val="Line SC3e-BOQ KR16"/>
      <sheetName val="Collection Sheet SC3e-KR16"/>
      <sheetName val="Line SC3e-1-BOQ KR17"/>
      <sheetName val="Collection Sheet SC3e-1-BQ KR17"/>
      <sheetName val="Line NZe1-BOQ KR18"/>
      <sheetName val="Collection Sheet NZE1-BOQ KR18"/>
      <sheetName val="BILL NO KR19"/>
      <sheetName val="Collection Sheet (KR19)"/>
      <sheetName val="Bill No. KR20"/>
      <sheetName val="Collection Sheet (KR20)"/>
      <sheetName val="Bill No. KR21"/>
      <sheetName val="Collection Sheet(KR21)"/>
      <sheetName val="Bill No. KR22"/>
      <sheetName val="Collection Sheet(KR22)"/>
      <sheetName val="Bill No. KR23"/>
      <sheetName val="Collection Sheet (23)"/>
      <sheetName val="Bill NO. KR24"/>
      <sheetName val="Collection Sheet (3)kr24"/>
      <sheetName val="Bill No. KR25"/>
      <sheetName val="Collection Sheet (4)Kr25"/>
      <sheetName val="Bill No. KR26"/>
      <sheetName val="Collection Sheet (5)Kre26"/>
      <sheetName val="Bill No. KR27"/>
      <sheetName val="COLLECTION SHEET "/>
      <sheetName val="BILL NO. KR28"/>
      <sheetName val="Collection Sheet ( KR28"/>
      <sheetName val="Bill No. KR29"/>
      <sheetName val="Collection Sheet KR29"/>
      <sheetName val="Bill No. KR30"/>
      <sheetName val="COLLECTION SHEET (KR30)"/>
      <sheetName val="BILL NO KDI"/>
      <sheetName val="COLLECTION SHEET (6)"/>
    </sheetNames>
    <sheetDataSet>
      <sheetData sheetId="0">
        <row r="1">
          <cell r="J1">
            <v>72.954400000000007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8">
          <cell r="E118">
            <v>9964.4740000000002</v>
          </cell>
        </row>
        <row r="126">
          <cell r="E126">
            <v>1933.288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row r="126">
          <cell r="E126">
            <v>1933.288</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efreshError="1">
        <row r="12">
          <cell r="L12">
            <v>0.75</v>
          </cell>
        </row>
        <row r="117">
          <cell r="E117">
            <v>7740.1440000000002</v>
          </cell>
        </row>
        <row r="118">
          <cell r="E118">
            <v>9964.4740000000002</v>
          </cell>
        </row>
        <row r="119">
          <cell r="E119">
            <v>11038.619999999999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efreshError="1">
        <row r="117">
          <cell r="E117">
            <v>7740.1440000000002</v>
          </cell>
        </row>
        <row r="118">
          <cell r="E118">
            <v>9964.4740000000002</v>
          </cell>
        </row>
        <row r="119">
          <cell r="E119">
            <v>11038.619999999999</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Bill No. B1"/>
      <sheetName val="COLLECTION SHEET (B1)"/>
      <sheetName val="Bill No. B2"/>
      <sheetName val="COLLECTION SHEET (B2)"/>
      <sheetName val="Bill No. B3"/>
      <sheetName val="COLLECTION SHEET (B 3)"/>
      <sheetName val="Bill No. B4"/>
      <sheetName val="COLLECTION SHEET (B 4)"/>
      <sheetName val="Bill No.B5 "/>
      <sheetName val="COLLECTION SHEET (B5)"/>
      <sheetName val="Bill No. B6"/>
      <sheetName val="COLLECTION SHEET (B6)"/>
      <sheetName val="Bill No. B7"/>
      <sheetName val="COLLECTION SHEET (B7)"/>
      <sheetName val="Bill No. B8"/>
      <sheetName val="COLLECTION SHEET (B8)"/>
      <sheetName val=" Bill No. B9"/>
      <sheetName val="COLLECTION SHEET (B9)"/>
      <sheetName val=" Bill No. B10"/>
      <sheetName val="COLLECTION SHEET (B10)"/>
      <sheetName val="Bill No. B11"/>
      <sheetName val="COLLECTION SHEET (B11)"/>
      <sheetName val="Bill No. 12"/>
      <sheetName val="COLLECTION SHEET (B12)"/>
      <sheetName val="Bill No. 13"/>
      <sheetName val="COLLECTION SHEET (B13)"/>
      <sheetName val="Bill No. B14"/>
      <sheetName val="COLLECTION SHEET (B14)"/>
      <sheetName val="Bill No. B15"/>
      <sheetName val="COLLECTION SHEET (B15)"/>
    </sheetNames>
    <sheetDataSet>
      <sheetData sheetId="0">
        <row r="12">
          <cell r="L12">
            <v>0.75</v>
          </cell>
        </row>
        <row r="117">
          <cell r="E117">
            <v>7740.1440000000002</v>
          </cell>
        </row>
        <row r="118">
          <cell r="E118">
            <v>9964.4740000000002</v>
          </cell>
        </row>
        <row r="119">
          <cell r="E119">
            <v>11038.619999999999</v>
          </cell>
        </row>
        <row r="123">
          <cell r="E123">
            <v>215.00400000000002</v>
          </cell>
        </row>
        <row r="126">
          <cell r="E126">
            <v>1933.288</v>
          </cell>
        </row>
        <row r="127">
          <cell r="E127">
            <v>1595.924</v>
          </cell>
        </row>
        <row r="137">
          <cell r="E137">
            <v>349.59999999999997</v>
          </cell>
        </row>
        <row r="139">
          <cell r="E139">
            <v>437</v>
          </cell>
        </row>
        <row r="143">
          <cell r="E143">
            <v>70453.14</v>
          </cell>
        </row>
        <row r="144">
          <cell r="E144">
            <v>278.80599999999998</v>
          </cell>
        </row>
        <row r="253">
          <cell r="E253">
            <v>7.5</v>
          </cell>
        </row>
        <row r="256">
          <cell r="E256">
            <v>104.10720000000001</v>
          </cell>
        </row>
        <row r="268">
          <cell r="E268">
            <v>123.87800000000001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0"/>
  <sheetViews>
    <sheetView tabSelected="1" view="pageBreakPreview" topLeftCell="A43" zoomScale="70" zoomScaleNormal="67" zoomScaleSheetLayoutView="70" zoomScalePageLayoutView="55" workbookViewId="0">
      <selection activeCell="H96" sqref="H96"/>
    </sheetView>
  </sheetViews>
  <sheetFormatPr defaultColWidth="9.109375" defaultRowHeight="15.6" x14ac:dyDescent="0.3"/>
  <cols>
    <col min="1" max="1" width="8.44140625" style="10" customWidth="1"/>
    <col min="2" max="2" width="66.109375" style="9" customWidth="1"/>
    <col min="3" max="3" width="10.33203125" style="10" customWidth="1"/>
    <col min="4" max="4" width="18.5546875" style="11" bestFit="1" customWidth="1"/>
    <col min="5" max="5" width="17.33203125" style="12" bestFit="1" customWidth="1"/>
    <col min="6" max="6" width="20.44140625" style="12" customWidth="1"/>
    <col min="7" max="7" width="9.109375" style="9"/>
    <col min="8" max="8" width="16" style="9" bestFit="1" customWidth="1"/>
    <col min="9" max="9" width="11.5546875" style="9" bestFit="1" customWidth="1"/>
    <col min="10" max="10" width="14.88671875" style="9" bestFit="1" customWidth="1"/>
    <col min="11" max="16384" width="9.109375" style="9"/>
  </cols>
  <sheetData>
    <row r="1" spans="1:6" x14ac:dyDescent="0.3">
      <c r="A1" s="24"/>
      <c r="B1" s="291" t="s">
        <v>111</v>
      </c>
      <c r="C1" s="291"/>
      <c r="D1" s="291"/>
      <c r="E1" s="291"/>
      <c r="F1" s="292"/>
    </row>
    <row r="2" spans="1:6" ht="16.2" thickBot="1" x14ac:dyDescent="0.35">
      <c r="A2" s="83"/>
      <c r="B2" s="84"/>
      <c r="C2" s="85"/>
      <c r="D2" s="86"/>
      <c r="E2" s="87"/>
      <c r="F2" s="88"/>
    </row>
    <row r="3" spans="1:6" x14ac:dyDescent="0.3">
      <c r="A3" s="53" t="s">
        <v>2</v>
      </c>
      <c r="B3" s="13" t="s">
        <v>3</v>
      </c>
      <c r="C3" s="13" t="s">
        <v>4</v>
      </c>
      <c r="D3" s="14" t="s">
        <v>0</v>
      </c>
      <c r="E3" s="15" t="s">
        <v>5</v>
      </c>
      <c r="F3" s="69" t="s">
        <v>1</v>
      </c>
    </row>
    <row r="4" spans="1:6" x14ac:dyDescent="0.3">
      <c r="A4" s="89" t="s">
        <v>6</v>
      </c>
      <c r="B4" s="16"/>
      <c r="C4" s="75"/>
      <c r="D4" s="17"/>
      <c r="E4" s="18" t="s">
        <v>7</v>
      </c>
      <c r="F4" s="90" t="s">
        <v>7</v>
      </c>
    </row>
    <row r="5" spans="1:6" x14ac:dyDescent="0.3">
      <c r="A5" s="70"/>
      <c r="B5" s="19"/>
      <c r="C5" s="33"/>
      <c r="D5" s="20"/>
      <c r="E5" s="21"/>
      <c r="F5" s="71"/>
    </row>
    <row r="6" spans="1:6" x14ac:dyDescent="0.3">
      <c r="A6" s="70"/>
      <c r="B6" s="22" t="s">
        <v>8</v>
      </c>
      <c r="C6" s="33"/>
      <c r="D6" s="20"/>
      <c r="E6" s="23"/>
      <c r="F6" s="54"/>
    </row>
    <row r="7" spans="1:6" x14ac:dyDescent="0.3">
      <c r="A7" s="72"/>
      <c r="B7" s="19"/>
      <c r="C7" s="33"/>
      <c r="D7" s="20"/>
      <c r="E7" s="23"/>
      <c r="F7" s="54"/>
    </row>
    <row r="8" spans="1:6" x14ac:dyDescent="0.3">
      <c r="A8" s="70"/>
      <c r="B8" s="22" t="s">
        <v>112</v>
      </c>
      <c r="C8" s="33"/>
      <c r="D8" s="20"/>
      <c r="E8" s="23"/>
      <c r="F8" s="54"/>
    </row>
    <row r="9" spans="1:6" x14ac:dyDescent="0.3">
      <c r="A9" s="72"/>
      <c r="B9" s="19"/>
      <c r="C9" s="33"/>
      <c r="D9" s="20"/>
      <c r="E9" s="23"/>
      <c r="F9" s="54"/>
    </row>
    <row r="10" spans="1:6" x14ac:dyDescent="0.3">
      <c r="A10" s="72" t="s">
        <v>113</v>
      </c>
      <c r="B10" s="19" t="s">
        <v>807</v>
      </c>
      <c r="C10" s="33" t="s">
        <v>87</v>
      </c>
      <c r="D10" s="20"/>
      <c r="E10" s="23"/>
      <c r="F10" s="54">
        <v>0</v>
      </c>
    </row>
    <row r="11" spans="1:6" x14ac:dyDescent="0.3">
      <c r="A11" s="72"/>
      <c r="B11" s="19"/>
      <c r="C11" s="33"/>
      <c r="D11" s="20"/>
      <c r="E11" s="23"/>
      <c r="F11" s="54"/>
    </row>
    <row r="12" spans="1:6" x14ac:dyDescent="0.3">
      <c r="A12" s="72" t="s">
        <v>114</v>
      </c>
      <c r="B12" s="19" t="s">
        <v>808</v>
      </c>
      <c r="C12" s="33" t="s">
        <v>87</v>
      </c>
      <c r="D12" s="20"/>
      <c r="E12" s="23"/>
      <c r="F12" s="54">
        <v>0</v>
      </c>
    </row>
    <row r="13" spans="1:6" x14ac:dyDescent="0.3">
      <c r="A13" s="72"/>
      <c r="B13" s="19"/>
      <c r="C13" s="33"/>
      <c r="D13" s="20"/>
      <c r="E13" s="23"/>
      <c r="F13" s="54"/>
    </row>
    <row r="14" spans="1:6" x14ac:dyDescent="0.3">
      <c r="A14" s="72" t="s">
        <v>115</v>
      </c>
      <c r="B14" s="19" t="s">
        <v>809</v>
      </c>
      <c r="C14" s="33" t="s">
        <v>87</v>
      </c>
      <c r="D14" s="20"/>
      <c r="E14" s="23"/>
      <c r="F14" s="54">
        <v>0</v>
      </c>
    </row>
    <row r="15" spans="1:6" x14ac:dyDescent="0.3">
      <c r="A15" s="72"/>
      <c r="B15" s="19"/>
      <c r="C15" s="33"/>
      <c r="D15" s="20"/>
      <c r="E15" s="23"/>
      <c r="F15" s="54"/>
    </row>
    <row r="16" spans="1:6" x14ac:dyDescent="0.3">
      <c r="A16" s="72" t="s">
        <v>116</v>
      </c>
      <c r="B16" s="25" t="s">
        <v>117</v>
      </c>
      <c r="C16" s="33" t="s">
        <v>87</v>
      </c>
      <c r="D16" s="20"/>
      <c r="E16" s="23"/>
      <c r="F16" s="54">
        <v>0</v>
      </c>
    </row>
    <row r="17" spans="1:6" x14ac:dyDescent="0.3">
      <c r="A17" s="72"/>
      <c r="B17" s="19"/>
      <c r="C17" s="33"/>
      <c r="D17" s="20"/>
      <c r="E17" s="23"/>
      <c r="F17" s="54"/>
    </row>
    <row r="18" spans="1:6" ht="15" customHeight="1" x14ac:dyDescent="0.3">
      <c r="A18" s="72" t="s">
        <v>118</v>
      </c>
      <c r="B18" s="25" t="s">
        <v>910</v>
      </c>
      <c r="C18" s="33" t="s">
        <v>121</v>
      </c>
      <c r="D18" s="26">
        <v>6</v>
      </c>
      <c r="E18" s="27"/>
      <c r="F18" s="73">
        <f>D18*E18</f>
        <v>0</v>
      </c>
    </row>
    <row r="19" spans="1:6" ht="15" customHeight="1" x14ac:dyDescent="0.3">
      <c r="A19" s="72"/>
      <c r="B19" s="25"/>
      <c r="C19" s="33"/>
      <c r="D19" s="26"/>
      <c r="E19" s="27"/>
      <c r="F19" s="73"/>
    </row>
    <row r="20" spans="1:6" ht="31.2" x14ac:dyDescent="0.3">
      <c r="A20" s="72" t="s">
        <v>119</v>
      </c>
      <c r="B20" s="25" t="s">
        <v>120</v>
      </c>
      <c r="C20" s="33" t="s">
        <v>121</v>
      </c>
      <c r="D20" s="26">
        <v>6</v>
      </c>
      <c r="E20" s="27"/>
      <c r="F20" s="73">
        <f>D20*E20</f>
        <v>0</v>
      </c>
    </row>
    <row r="21" spans="1:6" ht="15" customHeight="1" x14ac:dyDescent="0.3">
      <c r="A21" s="72"/>
      <c r="B21" s="19"/>
      <c r="C21" s="33"/>
      <c r="D21" s="20"/>
      <c r="E21" s="23"/>
      <c r="F21" s="54"/>
    </row>
    <row r="22" spans="1:6" ht="78" x14ac:dyDescent="0.3">
      <c r="A22" s="72" t="s">
        <v>122</v>
      </c>
      <c r="B22" s="25" t="s">
        <v>843</v>
      </c>
      <c r="C22" s="33" t="s">
        <v>87</v>
      </c>
      <c r="D22" s="20">
        <v>1</v>
      </c>
      <c r="E22" s="23"/>
      <c r="F22" s="74">
        <f>D22*E22</f>
        <v>0</v>
      </c>
    </row>
    <row r="23" spans="1:6" x14ac:dyDescent="0.3">
      <c r="A23" s="72"/>
      <c r="B23" s="19"/>
      <c r="C23" s="33"/>
      <c r="D23" s="20"/>
      <c r="E23" s="23"/>
      <c r="F23" s="54"/>
    </row>
    <row r="24" spans="1:6" x14ac:dyDescent="0.3">
      <c r="A24" s="72" t="s">
        <v>123</v>
      </c>
      <c r="B24" s="91" t="s">
        <v>911</v>
      </c>
      <c r="C24" s="33" t="s">
        <v>124</v>
      </c>
      <c r="D24" s="27">
        <f>SUM(F20:F22)</f>
        <v>0</v>
      </c>
      <c r="E24" s="34"/>
      <c r="F24" s="73">
        <f>D24*E24</f>
        <v>0</v>
      </c>
    </row>
    <row r="25" spans="1:6" x14ac:dyDescent="0.3">
      <c r="A25" s="72"/>
      <c r="B25" s="19"/>
      <c r="C25" s="33"/>
      <c r="D25" s="23"/>
      <c r="E25" s="34"/>
      <c r="F25" s="74"/>
    </row>
    <row r="26" spans="1:6" ht="62.4" x14ac:dyDescent="0.3">
      <c r="A26" s="24" t="s">
        <v>909</v>
      </c>
      <c r="B26" s="25" t="s">
        <v>844</v>
      </c>
      <c r="C26" s="33" t="s">
        <v>121</v>
      </c>
      <c r="D26" s="26">
        <f>D20</f>
        <v>6</v>
      </c>
      <c r="E26" s="27"/>
      <c r="F26" s="73">
        <f>D26*E26</f>
        <v>0</v>
      </c>
    </row>
    <row r="27" spans="1:6" x14ac:dyDescent="0.3">
      <c r="A27" s="24"/>
      <c r="B27" s="281"/>
      <c r="C27" s="282"/>
      <c r="D27" s="283"/>
      <c r="E27" s="284"/>
      <c r="F27" s="285"/>
    </row>
    <row r="28" spans="1:6" ht="16.2" thickBot="1" x14ac:dyDescent="0.35">
      <c r="A28" s="28"/>
      <c r="B28" s="288" t="s">
        <v>76</v>
      </c>
      <c r="C28" s="289"/>
      <c r="D28" s="289"/>
      <c r="E28" s="290"/>
      <c r="F28" s="29">
        <f>SUM(F9:F26)</f>
        <v>0</v>
      </c>
    </row>
    <row r="29" spans="1:6" x14ac:dyDescent="0.3">
      <c r="A29" s="76"/>
      <c r="B29" s="50"/>
      <c r="C29" s="77"/>
      <c r="D29" s="51"/>
      <c r="E29" s="52"/>
      <c r="F29" s="78"/>
    </row>
    <row r="30" spans="1:6" x14ac:dyDescent="0.3">
      <c r="A30" s="72"/>
      <c r="B30" s="32" t="s">
        <v>77</v>
      </c>
      <c r="C30" s="33"/>
      <c r="D30" s="20"/>
      <c r="E30" s="23"/>
      <c r="F30" s="49">
        <f>F28</f>
        <v>0</v>
      </c>
    </row>
    <row r="31" spans="1:6" x14ac:dyDescent="0.3">
      <c r="A31" s="72"/>
      <c r="B31" s="31"/>
      <c r="C31" s="33"/>
      <c r="D31" s="20"/>
      <c r="E31" s="23"/>
      <c r="F31" s="54"/>
    </row>
    <row r="32" spans="1:6" x14ac:dyDescent="0.3">
      <c r="A32" s="72"/>
      <c r="B32" s="22" t="s">
        <v>125</v>
      </c>
      <c r="C32" s="33"/>
      <c r="D32" s="20"/>
      <c r="E32" s="23"/>
      <c r="F32" s="54"/>
    </row>
    <row r="33" spans="1:6" x14ac:dyDescent="0.3">
      <c r="A33" s="72"/>
      <c r="B33" s="22" t="s">
        <v>126</v>
      </c>
      <c r="C33" s="33"/>
      <c r="D33" s="20"/>
      <c r="E33" s="23"/>
      <c r="F33" s="54"/>
    </row>
    <row r="34" spans="1:6" ht="234" x14ac:dyDescent="0.3">
      <c r="A34" s="72" t="s">
        <v>131</v>
      </c>
      <c r="B34" s="25" t="s">
        <v>800</v>
      </c>
      <c r="C34" s="33" t="s">
        <v>164</v>
      </c>
      <c r="D34" s="20"/>
      <c r="E34" s="23"/>
      <c r="F34" s="54">
        <v>0</v>
      </c>
    </row>
    <row r="35" spans="1:6" x14ac:dyDescent="0.3">
      <c r="A35" s="72"/>
      <c r="B35" s="25"/>
      <c r="C35" s="33"/>
      <c r="D35" s="20"/>
      <c r="E35" s="23"/>
      <c r="F35" s="54"/>
    </row>
    <row r="36" spans="1:6" ht="46.8" x14ac:dyDescent="0.3">
      <c r="A36" s="72" t="s">
        <v>132</v>
      </c>
      <c r="B36" s="25" t="s">
        <v>801</v>
      </c>
      <c r="C36" s="33" t="s">
        <v>164</v>
      </c>
      <c r="D36" s="20"/>
      <c r="E36" s="23"/>
      <c r="F36" s="54">
        <v>0</v>
      </c>
    </row>
    <row r="37" spans="1:6" x14ac:dyDescent="0.3">
      <c r="A37" s="72"/>
      <c r="B37" s="25"/>
      <c r="C37" s="33"/>
      <c r="D37" s="20"/>
      <c r="E37" s="23"/>
      <c r="F37" s="54"/>
    </row>
    <row r="38" spans="1:6" ht="46.8" x14ac:dyDescent="0.3">
      <c r="A38" s="72" t="s">
        <v>805</v>
      </c>
      <c r="B38" s="25" t="s">
        <v>802</v>
      </c>
      <c r="C38" s="33" t="s">
        <v>803</v>
      </c>
      <c r="D38" s="20">
        <f>D20+12</f>
        <v>18</v>
      </c>
      <c r="E38" s="23"/>
      <c r="F38" s="54">
        <f>D38*E38</f>
        <v>0</v>
      </c>
    </row>
    <row r="39" spans="1:6" x14ac:dyDescent="0.3">
      <c r="A39" s="72"/>
      <c r="B39" s="25"/>
      <c r="C39" s="33"/>
      <c r="D39" s="20"/>
      <c r="E39" s="23"/>
      <c r="F39" s="54"/>
    </row>
    <row r="40" spans="1:6" ht="31.2" x14ac:dyDescent="0.3">
      <c r="A40" s="72" t="s">
        <v>670</v>
      </c>
      <c r="B40" s="25" t="s">
        <v>816</v>
      </c>
      <c r="C40" s="33" t="s">
        <v>815</v>
      </c>
      <c r="D40" s="20">
        <v>6</v>
      </c>
      <c r="E40" s="23"/>
      <c r="F40" s="54">
        <f t="shared" ref="F40" si="0">D40*E40</f>
        <v>0</v>
      </c>
    </row>
    <row r="41" spans="1:6" x14ac:dyDescent="0.3">
      <c r="A41" s="72"/>
      <c r="B41" s="25"/>
      <c r="C41" s="33"/>
      <c r="D41" s="20"/>
      <c r="E41" s="23"/>
      <c r="F41" s="54"/>
    </row>
    <row r="42" spans="1:6" ht="46.8" x14ac:dyDescent="0.3">
      <c r="A42" s="72" t="s">
        <v>806</v>
      </c>
      <c r="B42" s="25" t="s">
        <v>817</v>
      </c>
      <c r="C42" s="33" t="s">
        <v>815</v>
      </c>
      <c r="D42" s="20">
        <v>6</v>
      </c>
      <c r="E42" s="23"/>
      <c r="F42" s="54">
        <f t="shared" ref="F42" si="1">D42*E42</f>
        <v>0</v>
      </c>
    </row>
    <row r="43" spans="1:6" x14ac:dyDescent="0.3">
      <c r="A43" s="72"/>
      <c r="B43" s="25"/>
      <c r="C43" s="33"/>
      <c r="D43" s="20"/>
      <c r="E43" s="23"/>
      <c r="F43" s="54"/>
    </row>
    <row r="44" spans="1:6" ht="31.2" x14ac:dyDescent="0.3">
      <c r="A44" s="72" t="s">
        <v>818</v>
      </c>
      <c r="B44" s="25" t="s">
        <v>812</v>
      </c>
      <c r="C44" s="33"/>
      <c r="D44" s="20"/>
      <c r="E44" s="23"/>
      <c r="F44" s="54"/>
    </row>
    <row r="45" spans="1:6" x14ac:dyDescent="0.3">
      <c r="A45" s="72"/>
      <c r="B45" s="25"/>
      <c r="C45" s="33"/>
      <c r="D45" s="20"/>
      <c r="E45" s="23"/>
      <c r="F45" s="54"/>
    </row>
    <row r="46" spans="1:6" x14ac:dyDescent="0.3">
      <c r="A46" s="72" t="s">
        <v>819</v>
      </c>
      <c r="B46" s="25" t="s">
        <v>419</v>
      </c>
      <c r="C46" s="33" t="s">
        <v>815</v>
      </c>
      <c r="D46" s="20">
        <f>D20+12</f>
        <v>18</v>
      </c>
      <c r="E46" s="23"/>
      <c r="F46" s="54">
        <f>D46*E46</f>
        <v>0</v>
      </c>
    </row>
    <row r="47" spans="1:6" x14ac:dyDescent="0.3">
      <c r="A47" s="72"/>
      <c r="B47" s="25"/>
      <c r="C47" s="33"/>
      <c r="D47" s="20"/>
      <c r="E47" s="23"/>
      <c r="F47" s="54"/>
    </row>
    <row r="48" spans="1:6" x14ac:dyDescent="0.3">
      <c r="A48" s="72" t="s">
        <v>820</v>
      </c>
      <c r="B48" s="25" t="s">
        <v>35</v>
      </c>
      <c r="C48" s="33" t="s">
        <v>815</v>
      </c>
      <c r="D48" s="20">
        <f>D20</f>
        <v>6</v>
      </c>
      <c r="E48" s="23"/>
      <c r="F48" s="54">
        <f t="shared" ref="F48:F52" si="2">D48*E48</f>
        <v>0</v>
      </c>
    </row>
    <row r="49" spans="1:6" x14ac:dyDescent="0.3">
      <c r="A49" s="72"/>
      <c r="B49" s="25"/>
      <c r="C49" s="33"/>
      <c r="D49" s="20"/>
      <c r="E49" s="23"/>
      <c r="F49" s="54"/>
    </row>
    <row r="50" spans="1:6" x14ac:dyDescent="0.3">
      <c r="A50" s="72" t="s">
        <v>821</v>
      </c>
      <c r="B50" s="25" t="s">
        <v>813</v>
      </c>
      <c r="C50" s="33" t="s">
        <v>815</v>
      </c>
      <c r="D50" s="20">
        <f>D48</f>
        <v>6</v>
      </c>
      <c r="E50" s="23"/>
      <c r="F50" s="54">
        <f t="shared" si="2"/>
        <v>0</v>
      </c>
    </row>
    <row r="51" spans="1:6" x14ac:dyDescent="0.3">
      <c r="A51" s="72"/>
      <c r="B51" s="25"/>
      <c r="C51" s="33"/>
      <c r="D51" s="20"/>
      <c r="E51" s="23"/>
      <c r="F51" s="54"/>
    </row>
    <row r="52" spans="1:6" x14ac:dyDescent="0.3">
      <c r="A52" s="72" t="s">
        <v>822</v>
      </c>
      <c r="B52" s="25" t="s">
        <v>814</v>
      </c>
      <c r="C52" s="33" t="s">
        <v>815</v>
      </c>
      <c r="D52" s="20">
        <f>D50</f>
        <v>6</v>
      </c>
      <c r="E52" s="23"/>
      <c r="F52" s="54">
        <f t="shared" si="2"/>
        <v>0</v>
      </c>
    </row>
    <row r="53" spans="1:6" x14ac:dyDescent="0.3">
      <c r="A53" s="72"/>
      <c r="B53" s="19"/>
      <c r="C53" s="33"/>
      <c r="D53" s="20"/>
      <c r="E53" s="23"/>
      <c r="F53" s="54"/>
    </row>
    <row r="54" spans="1:6" x14ac:dyDescent="0.3">
      <c r="A54" s="72" t="s">
        <v>823</v>
      </c>
      <c r="B54" s="19" t="s">
        <v>824</v>
      </c>
      <c r="C54" s="33" t="s">
        <v>124</v>
      </c>
      <c r="D54" s="23">
        <f>SUM(F34:F52)</f>
        <v>0</v>
      </c>
      <c r="E54" s="34"/>
      <c r="F54" s="54">
        <f>D54*E54</f>
        <v>0</v>
      </c>
    </row>
    <row r="55" spans="1:6" x14ac:dyDescent="0.3">
      <c r="A55" s="72"/>
      <c r="B55" s="19"/>
      <c r="C55" s="33"/>
      <c r="D55" s="23"/>
      <c r="E55" s="34"/>
      <c r="F55" s="54"/>
    </row>
    <row r="56" spans="1:6" x14ac:dyDescent="0.3">
      <c r="A56" s="72"/>
      <c r="B56" s="22" t="s">
        <v>125</v>
      </c>
      <c r="C56" s="33"/>
      <c r="D56" s="20"/>
      <c r="E56" s="23"/>
      <c r="F56" s="54"/>
    </row>
    <row r="57" spans="1:6" x14ac:dyDescent="0.3">
      <c r="A57" s="72"/>
      <c r="B57" s="22" t="s">
        <v>127</v>
      </c>
      <c r="C57" s="33"/>
      <c r="D57" s="20"/>
      <c r="E57" s="23"/>
      <c r="F57" s="54"/>
    </row>
    <row r="58" spans="1:6" x14ac:dyDescent="0.3">
      <c r="A58" s="72"/>
      <c r="B58" s="19"/>
      <c r="C58" s="33"/>
      <c r="D58" s="20"/>
      <c r="E58" s="23"/>
      <c r="F58" s="54"/>
    </row>
    <row r="59" spans="1:6" ht="31.2" x14ac:dyDescent="0.3">
      <c r="A59" s="72" t="s">
        <v>128</v>
      </c>
      <c r="B59" s="25" t="s">
        <v>129</v>
      </c>
      <c r="C59" s="33" t="s">
        <v>87</v>
      </c>
      <c r="D59" s="26"/>
      <c r="E59" s="27"/>
      <c r="F59" s="55">
        <v>0</v>
      </c>
    </row>
    <row r="60" spans="1:6" x14ac:dyDescent="0.3">
      <c r="A60" s="72"/>
      <c r="B60" s="19"/>
      <c r="C60" s="33"/>
      <c r="D60" s="20"/>
      <c r="E60" s="23"/>
      <c r="F60" s="54"/>
    </row>
    <row r="61" spans="1:6" x14ac:dyDescent="0.3">
      <c r="A61" s="72" t="s">
        <v>130</v>
      </c>
      <c r="B61" s="19" t="s">
        <v>170</v>
      </c>
      <c r="C61" s="33" t="s">
        <v>124</v>
      </c>
      <c r="D61" s="27">
        <f>F59</f>
        <v>0</v>
      </c>
      <c r="E61" s="34"/>
      <c r="F61" s="54">
        <f>D61*E61</f>
        <v>0</v>
      </c>
    </row>
    <row r="62" spans="1:6" x14ac:dyDescent="0.3">
      <c r="A62" s="72"/>
      <c r="B62" s="19"/>
      <c r="C62" s="33"/>
      <c r="D62" s="20"/>
      <c r="E62" s="23"/>
      <c r="F62" s="54"/>
    </row>
    <row r="63" spans="1:6" x14ac:dyDescent="0.3">
      <c r="A63" s="72"/>
      <c r="B63" s="22" t="s">
        <v>133</v>
      </c>
      <c r="C63" s="33"/>
      <c r="D63" s="20"/>
      <c r="E63" s="23"/>
      <c r="F63" s="54"/>
    </row>
    <row r="64" spans="1:6" x14ac:dyDescent="0.3">
      <c r="A64" s="72"/>
      <c r="B64" s="19"/>
      <c r="C64" s="33"/>
      <c r="D64" s="20"/>
      <c r="E64" s="23"/>
      <c r="F64" s="54"/>
    </row>
    <row r="65" spans="1:6" x14ac:dyDescent="0.3">
      <c r="A65" s="72" t="s">
        <v>134</v>
      </c>
      <c r="B65" s="19" t="s">
        <v>135</v>
      </c>
      <c r="C65" s="33" t="s">
        <v>44</v>
      </c>
      <c r="D65" s="20">
        <v>2</v>
      </c>
      <c r="E65" s="23"/>
      <c r="F65" s="54">
        <f>E65*D65</f>
        <v>0</v>
      </c>
    </row>
    <row r="66" spans="1:6" x14ac:dyDescent="0.3">
      <c r="A66" s="72"/>
      <c r="B66" s="19"/>
      <c r="C66" s="33"/>
      <c r="D66" s="20"/>
      <c r="E66" s="23"/>
      <c r="F66" s="54"/>
    </row>
    <row r="67" spans="1:6" ht="31.2" x14ac:dyDescent="0.3">
      <c r="A67" s="72" t="s">
        <v>136</v>
      </c>
      <c r="B67" s="25" t="s">
        <v>137</v>
      </c>
      <c r="C67" s="33" t="s">
        <v>87</v>
      </c>
      <c r="D67" s="20"/>
      <c r="E67" s="23"/>
      <c r="F67" s="54">
        <v>0</v>
      </c>
    </row>
    <row r="68" spans="1:6" x14ac:dyDescent="0.3">
      <c r="A68" s="72"/>
      <c r="B68" s="19"/>
      <c r="C68" s="33"/>
      <c r="D68" s="20"/>
      <c r="E68" s="23"/>
      <c r="F68" s="54"/>
    </row>
    <row r="69" spans="1:6" x14ac:dyDescent="0.3">
      <c r="A69" s="72" t="s">
        <v>138</v>
      </c>
      <c r="B69" s="19" t="s">
        <v>166</v>
      </c>
      <c r="C69" s="33" t="s">
        <v>124</v>
      </c>
      <c r="D69" s="23">
        <f>F67</f>
        <v>0</v>
      </c>
      <c r="E69" s="34"/>
      <c r="F69" s="54">
        <f>D69*E69</f>
        <v>0</v>
      </c>
    </row>
    <row r="70" spans="1:6" x14ac:dyDescent="0.3">
      <c r="A70" s="72"/>
      <c r="B70" s="19"/>
      <c r="C70" s="33"/>
      <c r="D70" s="23"/>
      <c r="E70" s="34"/>
      <c r="F70" s="54"/>
    </row>
    <row r="71" spans="1:6" ht="16.2" thickBot="1" x14ac:dyDescent="0.35">
      <c r="A71" s="28"/>
      <c r="B71" s="288" t="s">
        <v>76</v>
      </c>
      <c r="C71" s="289"/>
      <c r="D71" s="289"/>
      <c r="E71" s="290"/>
      <c r="F71" s="29">
        <f>SUM(F30:F70)</f>
        <v>0</v>
      </c>
    </row>
    <row r="72" spans="1:6" x14ac:dyDescent="0.3">
      <c r="A72" s="76"/>
      <c r="B72" s="50"/>
      <c r="C72" s="77"/>
      <c r="D72" s="51"/>
      <c r="E72" s="52"/>
      <c r="F72" s="78"/>
    </row>
    <row r="73" spans="1:6" x14ac:dyDescent="0.3">
      <c r="A73" s="72"/>
      <c r="B73" s="32" t="s">
        <v>77</v>
      </c>
      <c r="C73" s="33"/>
      <c r="D73" s="20"/>
      <c r="E73" s="23"/>
      <c r="F73" s="49">
        <f>F71</f>
        <v>0</v>
      </c>
    </row>
    <row r="74" spans="1:6" x14ac:dyDescent="0.3">
      <c r="A74" s="72"/>
      <c r="B74" s="19"/>
      <c r="C74" s="33"/>
      <c r="D74" s="20"/>
      <c r="E74" s="23"/>
      <c r="F74" s="54"/>
    </row>
    <row r="75" spans="1:6" x14ac:dyDescent="0.3">
      <c r="A75" s="72"/>
      <c r="B75" s="31"/>
      <c r="C75" s="33"/>
      <c r="D75" s="20"/>
      <c r="E75" s="23"/>
      <c r="F75" s="54"/>
    </row>
    <row r="76" spans="1:6" x14ac:dyDescent="0.3">
      <c r="A76" s="72"/>
      <c r="B76" s="22" t="s">
        <v>139</v>
      </c>
      <c r="C76" s="33"/>
      <c r="D76" s="20"/>
      <c r="E76" s="23"/>
      <c r="F76" s="54"/>
    </row>
    <row r="77" spans="1:6" x14ac:dyDescent="0.3">
      <c r="A77" s="72"/>
      <c r="B77" s="19"/>
      <c r="C77" s="33"/>
      <c r="D77" s="20"/>
      <c r="E77" s="23"/>
      <c r="F77" s="54"/>
    </row>
    <row r="78" spans="1:6" x14ac:dyDescent="0.3">
      <c r="A78" s="72" t="s">
        <v>140</v>
      </c>
      <c r="B78" s="19" t="s">
        <v>846</v>
      </c>
      <c r="C78" s="33" t="s">
        <v>164</v>
      </c>
      <c r="D78" s="20">
        <v>1</v>
      </c>
      <c r="E78" s="23"/>
      <c r="F78" s="54">
        <f>D78*E78</f>
        <v>0</v>
      </c>
    </row>
    <row r="79" spans="1:6" x14ac:dyDescent="0.3">
      <c r="A79" s="72"/>
      <c r="B79" s="19"/>
      <c r="C79" s="33"/>
      <c r="D79" s="20"/>
      <c r="E79" s="23"/>
      <c r="F79" s="54"/>
    </row>
    <row r="80" spans="1:6" x14ac:dyDescent="0.3">
      <c r="A80" s="72" t="s">
        <v>141</v>
      </c>
      <c r="B80" s="19" t="s">
        <v>167</v>
      </c>
      <c r="C80" s="33" t="s">
        <v>124</v>
      </c>
      <c r="D80" s="23">
        <f>F78</f>
        <v>0</v>
      </c>
      <c r="E80" s="34"/>
      <c r="F80" s="54">
        <f>(E80)*D80</f>
        <v>0</v>
      </c>
    </row>
    <row r="81" spans="1:6" x14ac:dyDescent="0.3">
      <c r="A81" s="72"/>
      <c r="B81" s="19"/>
      <c r="C81" s="33"/>
      <c r="D81" s="20"/>
      <c r="E81" s="23"/>
      <c r="F81" s="54"/>
    </row>
    <row r="82" spans="1:6" x14ac:dyDescent="0.3">
      <c r="A82" s="72" t="s">
        <v>142</v>
      </c>
      <c r="B82" s="19" t="s">
        <v>847</v>
      </c>
      <c r="C82" s="33" t="s">
        <v>164</v>
      </c>
      <c r="D82" s="20">
        <v>1</v>
      </c>
      <c r="E82" s="23"/>
      <c r="F82" s="54">
        <f>D82*E82</f>
        <v>0</v>
      </c>
    </row>
    <row r="83" spans="1:6" x14ac:dyDescent="0.3">
      <c r="A83" s="72"/>
      <c r="B83" s="19"/>
      <c r="C83" s="33"/>
      <c r="D83" s="20"/>
      <c r="E83" s="23"/>
      <c r="F83" s="54"/>
    </row>
    <row r="84" spans="1:6" x14ac:dyDescent="0.3">
      <c r="A84" s="72" t="s">
        <v>143</v>
      </c>
      <c r="B84" s="19" t="s">
        <v>168</v>
      </c>
      <c r="C84" s="33" t="s">
        <v>124</v>
      </c>
      <c r="D84" s="27">
        <f>F82</f>
        <v>0</v>
      </c>
      <c r="E84" s="79"/>
      <c r="F84" s="55">
        <f>(E84)*D84</f>
        <v>0</v>
      </c>
    </row>
    <row r="85" spans="1:6" x14ac:dyDescent="0.3">
      <c r="A85" s="72"/>
      <c r="B85" s="19"/>
      <c r="C85" s="33"/>
      <c r="D85" s="20"/>
      <c r="E85" s="23"/>
      <c r="F85" s="54"/>
    </row>
    <row r="86" spans="1:6" x14ac:dyDescent="0.3">
      <c r="A86" s="72" t="s">
        <v>144</v>
      </c>
      <c r="B86" s="19" t="s">
        <v>848</v>
      </c>
      <c r="C86" s="33" t="s">
        <v>164</v>
      </c>
      <c r="D86" s="20">
        <v>1</v>
      </c>
      <c r="E86" s="23"/>
      <c r="F86" s="54">
        <f>D86*E86</f>
        <v>0</v>
      </c>
    </row>
    <row r="87" spans="1:6" x14ac:dyDescent="0.3">
      <c r="A87" s="72"/>
      <c r="B87" s="19"/>
      <c r="C87" s="33"/>
      <c r="D87" s="20"/>
      <c r="E87" s="23"/>
      <c r="F87" s="54"/>
    </row>
    <row r="88" spans="1:6" x14ac:dyDescent="0.3">
      <c r="A88" s="72" t="s">
        <v>145</v>
      </c>
      <c r="B88" s="19" t="s">
        <v>169</v>
      </c>
      <c r="C88" s="33" t="s">
        <v>124</v>
      </c>
      <c r="D88" s="27">
        <f>F86</f>
        <v>0</v>
      </c>
      <c r="E88" s="79"/>
      <c r="F88" s="55">
        <f>(E88)*D88</f>
        <v>0</v>
      </c>
    </row>
    <row r="89" spans="1:6" x14ac:dyDescent="0.3">
      <c r="A89" s="72"/>
      <c r="B89" s="19"/>
      <c r="C89" s="33"/>
      <c r="D89" s="20"/>
      <c r="E89" s="23"/>
      <c r="F89" s="54"/>
    </row>
    <row r="90" spans="1:6" x14ac:dyDescent="0.3">
      <c r="A90" s="72"/>
      <c r="B90" s="22" t="s">
        <v>146</v>
      </c>
      <c r="C90" s="33"/>
      <c r="D90" s="20"/>
      <c r="E90" s="23"/>
      <c r="F90" s="54"/>
    </row>
    <row r="91" spans="1:6" x14ac:dyDescent="0.3">
      <c r="A91" s="72"/>
      <c r="B91" s="19"/>
      <c r="C91" s="33"/>
      <c r="D91" s="20"/>
      <c r="E91" s="23"/>
      <c r="F91" s="74"/>
    </row>
    <row r="92" spans="1:6" s="68" customFormat="1" ht="78" x14ac:dyDescent="0.3">
      <c r="A92" s="72" t="s">
        <v>147</v>
      </c>
      <c r="B92" s="25" t="s">
        <v>845</v>
      </c>
      <c r="C92" s="33" t="s">
        <v>164</v>
      </c>
      <c r="D92" s="20">
        <v>1</v>
      </c>
      <c r="E92" s="23"/>
      <c r="F92" s="74">
        <v>0</v>
      </c>
    </row>
    <row r="93" spans="1:6" s="68" customFormat="1" ht="13.8" x14ac:dyDescent="0.3">
      <c r="A93" s="80"/>
      <c r="B93" s="65"/>
      <c r="C93" s="81"/>
      <c r="D93" s="66"/>
      <c r="E93" s="67"/>
      <c r="F93" s="82"/>
    </row>
    <row r="94" spans="1:6" ht="46.8" x14ac:dyDescent="0.3">
      <c r="A94" s="72" t="s">
        <v>165</v>
      </c>
      <c r="B94" s="25" t="s">
        <v>804</v>
      </c>
      <c r="C94" s="33" t="s">
        <v>164</v>
      </c>
      <c r="D94" s="20">
        <v>1</v>
      </c>
      <c r="E94" s="23"/>
      <c r="F94" s="74">
        <v>0</v>
      </c>
    </row>
    <row r="95" spans="1:6" x14ac:dyDescent="0.3">
      <c r="A95" s="72"/>
      <c r="B95" s="280"/>
      <c r="C95" s="33"/>
      <c r="D95" s="20"/>
      <c r="E95" s="23"/>
      <c r="F95" s="74"/>
    </row>
    <row r="96" spans="1:6" ht="46.8" x14ac:dyDescent="0.3">
      <c r="A96" s="72" t="s">
        <v>825</v>
      </c>
      <c r="B96" s="280" t="s">
        <v>826</v>
      </c>
      <c r="C96" s="33" t="s">
        <v>164</v>
      </c>
      <c r="D96" s="20">
        <v>1</v>
      </c>
      <c r="E96" s="23"/>
      <c r="F96" s="74">
        <v>0</v>
      </c>
    </row>
    <row r="97" spans="1:6" x14ac:dyDescent="0.3">
      <c r="A97" s="72"/>
      <c r="B97" s="280"/>
      <c r="C97" s="33"/>
      <c r="D97" s="20"/>
      <c r="E97" s="23"/>
      <c r="F97" s="74"/>
    </row>
    <row r="98" spans="1:6" ht="28.5" customHeight="1" x14ac:dyDescent="0.3">
      <c r="A98" s="72" t="s">
        <v>828</v>
      </c>
      <c r="B98" s="25" t="s">
        <v>829</v>
      </c>
      <c r="C98" s="33" t="s">
        <v>124</v>
      </c>
      <c r="D98" s="23">
        <f>SUM(F91:F96)</f>
        <v>0</v>
      </c>
      <c r="E98" s="35"/>
      <c r="F98" s="74">
        <f>(E98)*D98</f>
        <v>0</v>
      </c>
    </row>
    <row r="99" spans="1:6" x14ac:dyDescent="0.3">
      <c r="A99" s="72"/>
      <c r="B99" s="19"/>
      <c r="C99" s="33"/>
      <c r="D99" s="20"/>
      <c r="E99" s="23"/>
      <c r="F99" s="54"/>
    </row>
    <row r="100" spans="1:6" ht="16.2" thickBot="1" x14ac:dyDescent="0.35">
      <c r="A100" s="28"/>
      <c r="B100" s="8" t="s">
        <v>159</v>
      </c>
      <c r="C100" s="30"/>
      <c r="D100" s="36"/>
      <c r="E100" s="37"/>
      <c r="F100" s="29">
        <f>SUM(F72:F99)</f>
        <v>0</v>
      </c>
    </row>
  </sheetData>
  <mergeCells count="3">
    <mergeCell ref="B28:E28"/>
    <mergeCell ref="B71:E71"/>
    <mergeCell ref="B1:F1"/>
  </mergeCells>
  <pageMargins left="0.47244094488188981" right="0.19685039370078741" top="0.74803149606299213" bottom="0.74803149606299213" header="0.15748031496062992" footer="0.31496062992125984"/>
  <pageSetup paperSize="9" scale="65" orientation="portrait" r:id="rId1"/>
  <headerFooter>
    <oddFooter>Page &amp;P of &amp;N</oddFooter>
  </headerFooter>
  <rowBreaks count="2" manualBreakCount="2">
    <brk id="28" max="16383" man="1"/>
    <brk id="7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0"/>
  <sheetViews>
    <sheetView view="pageBreakPreview" zoomScale="85" zoomScaleSheetLayoutView="85" workbookViewId="0">
      <selection activeCell="H12" sqref="H12"/>
    </sheetView>
  </sheetViews>
  <sheetFormatPr defaultRowHeight="13.2" x14ac:dyDescent="0.25"/>
  <cols>
    <col min="1" max="1" width="7.33203125" style="273" customWidth="1"/>
    <col min="2" max="2" width="57.44140625" style="211" customWidth="1"/>
    <col min="3" max="3" width="5.5546875" style="274" customWidth="1"/>
    <col min="4" max="4" width="10.33203125" style="275" customWidth="1"/>
    <col min="5" max="5" width="12.44140625" style="276" bestFit="1" customWidth="1"/>
    <col min="6" max="6" width="14.109375" style="277" bestFit="1" customWidth="1"/>
    <col min="7" max="7" width="8.88671875" style="211"/>
    <col min="8" max="8" width="13.88671875" style="211" customWidth="1"/>
    <col min="9" max="9" width="12.44140625" style="211" customWidth="1"/>
    <col min="10" max="255" width="8.88671875" style="211"/>
    <col min="256" max="256" width="7.33203125" style="211" customWidth="1"/>
    <col min="257" max="257" width="56.88671875" style="211" customWidth="1"/>
    <col min="258" max="258" width="4.5546875" style="211" customWidth="1"/>
    <col min="259" max="259" width="10.33203125" style="211" customWidth="1"/>
    <col min="260" max="260" width="8.6640625" style="211" customWidth="1"/>
    <col min="261" max="261" width="11.109375" style="211" customWidth="1"/>
    <col min="262" max="262" width="0" style="211" hidden="1" customWidth="1"/>
    <col min="263" max="263" width="8.88671875" style="211"/>
    <col min="264" max="264" width="13.88671875" style="211" customWidth="1"/>
    <col min="265" max="265" width="12.44140625" style="211" customWidth="1"/>
    <col min="266" max="511" width="8.88671875" style="211"/>
    <col min="512" max="512" width="7.33203125" style="211" customWidth="1"/>
    <col min="513" max="513" width="56.88671875" style="211" customWidth="1"/>
    <col min="514" max="514" width="4.5546875" style="211" customWidth="1"/>
    <col min="515" max="515" width="10.33203125" style="211" customWidth="1"/>
    <col min="516" max="516" width="8.6640625" style="211" customWidth="1"/>
    <col min="517" max="517" width="11.109375" style="211" customWidth="1"/>
    <col min="518" max="518" width="0" style="211" hidden="1" customWidth="1"/>
    <col min="519" max="519" width="8.88671875" style="211"/>
    <col min="520" max="520" width="13.88671875" style="211" customWidth="1"/>
    <col min="521" max="521" width="12.44140625" style="211" customWidth="1"/>
    <col min="522" max="767" width="8.88671875" style="211"/>
    <col min="768" max="768" width="7.33203125" style="211" customWidth="1"/>
    <col min="769" max="769" width="56.88671875" style="211" customWidth="1"/>
    <col min="770" max="770" width="4.5546875" style="211" customWidth="1"/>
    <col min="771" max="771" width="10.33203125" style="211" customWidth="1"/>
    <col min="772" max="772" width="8.6640625" style="211" customWidth="1"/>
    <col min="773" max="773" width="11.109375" style="211" customWidth="1"/>
    <col min="774" max="774" width="0" style="211" hidden="1" customWidth="1"/>
    <col min="775" max="775" width="8.88671875" style="211"/>
    <col min="776" max="776" width="13.88671875" style="211" customWidth="1"/>
    <col min="777" max="777" width="12.44140625" style="211" customWidth="1"/>
    <col min="778" max="1023" width="8.88671875" style="211"/>
    <col min="1024" max="1024" width="7.33203125" style="211" customWidth="1"/>
    <col min="1025" max="1025" width="56.88671875" style="211" customWidth="1"/>
    <col min="1026" max="1026" width="4.5546875" style="211" customWidth="1"/>
    <col min="1027" max="1027" width="10.33203125" style="211" customWidth="1"/>
    <col min="1028" max="1028" width="8.6640625" style="211" customWidth="1"/>
    <col min="1029" max="1029" width="11.109375" style="211" customWidth="1"/>
    <col min="1030" max="1030" width="0" style="211" hidden="1" customWidth="1"/>
    <col min="1031" max="1031" width="8.88671875" style="211"/>
    <col min="1032" max="1032" width="13.88671875" style="211" customWidth="1"/>
    <col min="1033" max="1033" width="12.44140625" style="211" customWidth="1"/>
    <col min="1034" max="1279" width="8.88671875" style="211"/>
    <col min="1280" max="1280" width="7.33203125" style="211" customWidth="1"/>
    <col min="1281" max="1281" width="56.88671875" style="211" customWidth="1"/>
    <col min="1282" max="1282" width="4.5546875" style="211" customWidth="1"/>
    <col min="1283" max="1283" width="10.33203125" style="211" customWidth="1"/>
    <col min="1284" max="1284" width="8.6640625" style="211" customWidth="1"/>
    <col min="1285" max="1285" width="11.109375" style="211" customWidth="1"/>
    <col min="1286" max="1286" width="0" style="211" hidden="1" customWidth="1"/>
    <col min="1287" max="1287" width="8.88671875" style="211"/>
    <col min="1288" max="1288" width="13.88671875" style="211" customWidth="1"/>
    <col min="1289" max="1289" width="12.44140625" style="211" customWidth="1"/>
    <col min="1290" max="1535" width="8.88671875" style="211"/>
    <col min="1536" max="1536" width="7.33203125" style="211" customWidth="1"/>
    <col min="1537" max="1537" width="56.88671875" style="211" customWidth="1"/>
    <col min="1538" max="1538" width="4.5546875" style="211" customWidth="1"/>
    <col min="1539" max="1539" width="10.33203125" style="211" customWidth="1"/>
    <col min="1540" max="1540" width="8.6640625" style="211" customWidth="1"/>
    <col min="1541" max="1541" width="11.109375" style="211" customWidth="1"/>
    <col min="1542" max="1542" width="0" style="211" hidden="1" customWidth="1"/>
    <col min="1543" max="1543" width="8.88671875" style="211"/>
    <col min="1544" max="1544" width="13.88671875" style="211" customWidth="1"/>
    <col min="1545" max="1545" width="12.44140625" style="211" customWidth="1"/>
    <col min="1546" max="1791" width="8.88671875" style="211"/>
    <col min="1792" max="1792" width="7.33203125" style="211" customWidth="1"/>
    <col min="1793" max="1793" width="56.88671875" style="211" customWidth="1"/>
    <col min="1794" max="1794" width="4.5546875" style="211" customWidth="1"/>
    <col min="1795" max="1795" width="10.33203125" style="211" customWidth="1"/>
    <col min="1796" max="1796" width="8.6640625" style="211" customWidth="1"/>
    <col min="1797" max="1797" width="11.109375" style="211" customWidth="1"/>
    <col min="1798" max="1798" width="0" style="211" hidden="1" customWidth="1"/>
    <col min="1799" max="1799" width="8.88671875" style="211"/>
    <col min="1800" max="1800" width="13.88671875" style="211" customWidth="1"/>
    <col min="1801" max="1801" width="12.44140625" style="211" customWidth="1"/>
    <col min="1802" max="2047" width="8.88671875" style="211"/>
    <col min="2048" max="2048" width="7.33203125" style="211" customWidth="1"/>
    <col min="2049" max="2049" width="56.88671875" style="211" customWidth="1"/>
    <col min="2050" max="2050" width="4.5546875" style="211" customWidth="1"/>
    <col min="2051" max="2051" width="10.33203125" style="211" customWidth="1"/>
    <col min="2052" max="2052" width="8.6640625" style="211" customWidth="1"/>
    <col min="2053" max="2053" width="11.109375" style="211" customWidth="1"/>
    <col min="2054" max="2054" width="0" style="211" hidden="1" customWidth="1"/>
    <col min="2055" max="2055" width="8.88671875" style="211"/>
    <col min="2056" max="2056" width="13.88671875" style="211" customWidth="1"/>
    <col min="2057" max="2057" width="12.44140625" style="211" customWidth="1"/>
    <col min="2058" max="2303" width="8.88671875" style="211"/>
    <col min="2304" max="2304" width="7.33203125" style="211" customWidth="1"/>
    <col min="2305" max="2305" width="56.88671875" style="211" customWidth="1"/>
    <col min="2306" max="2306" width="4.5546875" style="211" customWidth="1"/>
    <col min="2307" max="2307" width="10.33203125" style="211" customWidth="1"/>
    <col min="2308" max="2308" width="8.6640625" style="211" customWidth="1"/>
    <col min="2309" max="2309" width="11.109375" style="211" customWidth="1"/>
    <col min="2310" max="2310" width="0" style="211" hidden="1" customWidth="1"/>
    <col min="2311" max="2311" width="8.88671875" style="211"/>
    <col min="2312" max="2312" width="13.88671875" style="211" customWidth="1"/>
    <col min="2313" max="2313" width="12.44140625" style="211" customWidth="1"/>
    <col min="2314" max="2559" width="8.88671875" style="211"/>
    <col min="2560" max="2560" width="7.33203125" style="211" customWidth="1"/>
    <col min="2561" max="2561" width="56.88671875" style="211" customWidth="1"/>
    <col min="2562" max="2562" width="4.5546875" style="211" customWidth="1"/>
    <col min="2563" max="2563" width="10.33203125" style="211" customWidth="1"/>
    <col min="2564" max="2564" width="8.6640625" style="211" customWidth="1"/>
    <col min="2565" max="2565" width="11.109375" style="211" customWidth="1"/>
    <col min="2566" max="2566" width="0" style="211" hidden="1" customWidth="1"/>
    <col min="2567" max="2567" width="8.88671875" style="211"/>
    <col min="2568" max="2568" width="13.88671875" style="211" customWidth="1"/>
    <col min="2569" max="2569" width="12.44140625" style="211" customWidth="1"/>
    <col min="2570" max="2815" width="8.88671875" style="211"/>
    <col min="2816" max="2816" width="7.33203125" style="211" customWidth="1"/>
    <col min="2817" max="2817" width="56.88671875" style="211" customWidth="1"/>
    <col min="2818" max="2818" width="4.5546875" style="211" customWidth="1"/>
    <col min="2819" max="2819" width="10.33203125" style="211" customWidth="1"/>
    <col min="2820" max="2820" width="8.6640625" style="211" customWidth="1"/>
    <col min="2821" max="2821" width="11.109375" style="211" customWidth="1"/>
    <col min="2822" max="2822" width="0" style="211" hidden="1" customWidth="1"/>
    <col min="2823" max="2823" width="8.88671875" style="211"/>
    <col min="2824" max="2824" width="13.88671875" style="211" customWidth="1"/>
    <col min="2825" max="2825" width="12.44140625" style="211" customWidth="1"/>
    <col min="2826" max="3071" width="8.88671875" style="211"/>
    <col min="3072" max="3072" width="7.33203125" style="211" customWidth="1"/>
    <col min="3073" max="3073" width="56.88671875" style="211" customWidth="1"/>
    <col min="3074" max="3074" width="4.5546875" style="211" customWidth="1"/>
    <col min="3075" max="3075" width="10.33203125" style="211" customWidth="1"/>
    <col min="3076" max="3076" width="8.6640625" style="211" customWidth="1"/>
    <col min="3077" max="3077" width="11.109375" style="211" customWidth="1"/>
    <col min="3078" max="3078" width="0" style="211" hidden="1" customWidth="1"/>
    <col min="3079" max="3079" width="8.88671875" style="211"/>
    <col min="3080" max="3080" width="13.88671875" style="211" customWidth="1"/>
    <col min="3081" max="3081" width="12.44140625" style="211" customWidth="1"/>
    <col min="3082" max="3327" width="8.88671875" style="211"/>
    <col min="3328" max="3328" width="7.33203125" style="211" customWidth="1"/>
    <col min="3329" max="3329" width="56.88671875" style="211" customWidth="1"/>
    <col min="3330" max="3330" width="4.5546875" style="211" customWidth="1"/>
    <col min="3331" max="3331" width="10.33203125" style="211" customWidth="1"/>
    <col min="3332" max="3332" width="8.6640625" style="211" customWidth="1"/>
    <col min="3333" max="3333" width="11.109375" style="211" customWidth="1"/>
    <col min="3334" max="3334" width="0" style="211" hidden="1" customWidth="1"/>
    <col min="3335" max="3335" width="8.88671875" style="211"/>
    <col min="3336" max="3336" width="13.88671875" style="211" customWidth="1"/>
    <col min="3337" max="3337" width="12.44140625" style="211" customWidth="1"/>
    <col min="3338" max="3583" width="8.88671875" style="211"/>
    <col min="3584" max="3584" width="7.33203125" style="211" customWidth="1"/>
    <col min="3585" max="3585" width="56.88671875" style="211" customWidth="1"/>
    <col min="3586" max="3586" width="4.5546875" style="211" customWidth="1"/>
    <col min="3587" max="3587" width="10.33203125" style="211" customWidth="1"/>
    <col min="3588" max="3588" width="8.6640625" style="211" customWidth="1"/>
    <col min="3589" max="3589" width="11.109375" style="211" customWidth="1"/>
    <col min="3590" max="3590" width="0" style="211" hidden="1" customWidth="1"/>
    <col min="3591" max="3591" width="8.88671875" style="211"/>
    <col min="3592" max="3592" width="13.88671875" style="211" customWidth="1"/>
    <col min="3593" max="3593" width="12.44140625" style="211" customWidth="1"/>
    <col min="3594" max="3839" width="8.88671875" style="211"/>
    <col min="3840" max="3840" width="7.33203125" style="211" customWidth="1"/>
    <col min="3841" max="3841" width="56.88671875" style="211" customWidth="1"/>
    <col min="3842" max="3842" width="4.5546875" style="211" customWidth="1"/>
    <col min="3843" max="3843" width="10.33203125" style="211" customWidth="1"/>
    <col min="3844" max="3844" width="8.6640625" style="211" customWidth="1"/>
    <col min="3845" max="3845" width="11.109375" style="211" customWidth="1"/>
    <col min="3846" max="3846" width="0" style="211" hidden="1" customWidth="1"/>
    <col min="3847" max="3847" width="8.88671875" style="211"/>
    <col min="3848" max="3848" width="13.88671875" style="211" customWidth="1"/>
    <col min="3849" max="3849" width="12.44140625" style="211" customWidth="1"/>
    <col min="3850" max="4095" width="8.88671875" style="211"/>
    <col min="4096" max="4096" width="7.33203125" style="211" customWidth="1"/>
    <col min="4097" max="4097" width="56.88671875" style="211" customWidth="1"/>
    <col min="4098" max="4098" width="4.5546875" style="211" customWidth="1"/>
    <col min="4099" max="4099" width="10.33203125" style="211" customWidth="1"/>
    <col min="4100" max="4100" width="8.6640625" style="211" customWidth="1"/>
    <col min="4101" max="4101" width="11.109375" style="211" customWidth="1"/>
    <col min="4102" max="4102" width="0" style="211" hidden="1" customWidth="1"/>
    <col min="4103" max="4103" width="8.88671875" style="211"/>
    <col min="4104" max="4104" width="13.88671875" style="211" customWidth="1"/>
    <col min="4105" max="4105" width="12.44140625" style="211" customWidth="1"/>
    <col min="4106" max="4351" width="8.88671875" style="211"/>
    <col min="4352" max="4352" width="7.33203125" style="211" customWidth="1"/>
    <col min="4353" max="4353" width="56.88671875" style="211" customWidth="1"/>
    <col min="4354" max="4354" width="4.5546875" style="211" customWidth="1"/>
    <col min="4355" max="4355" width="10.33203125" style="211" customWidth="1"/>
    <col min="4356" max="4356" width="8.6640625" style="211" customWidth="1"/>
    <col min="4357" max="4357" width="11.109375" style="211" customWidth="1"/>
    <col min="4358" max="4358" width="0" style="211" hidden="1" customWidth="1"/>
    <col min="4359" max="4359" width="8.88671875" style="211"/>
    <col min="4360" max="4360" width="13.88671875" style="211" customWidth="1"/>
    <col min="4361" max="4361" width="12.44140625" style="211" customWidth="1"/>
    <col min="4362" max="4607" width="8.88671875" style="211"/>
    <col min="4608" max="4608" width="7.33203125" style="211" customWidth="1"/>
    <col min="4609" max="4609" width="56.88671875" style="211" customWidth="1"/>
    <col min="4610" max="4610" width="4.5546875" style="211" customWidth="1"/>
    <col min="4611" max="4611" width="10.33203125" style="211" customWidth="1"/>
    <col min="4612" max="4612" width="8.6640625" style="211" customWidth="1"/>
    <col min="4613" max="4613" width="11.109375" style="211" customWidth="1"/>
    <col min="4614" max="4614" width="0" style="211" hidden="1" customWidth="1"/>
    <col min="4615" max="4615" width="8.88671875" style="211"/>
    <col min="4616" max="4616" width="13.88671875" style="211" customWidth="1"/>
    <col min="4617" max="4617" width="12.44140625" style="211" customWidth="1"/>
    <col min="4618" max="4863" width="8.88671875" style="211"/>
    <col min="4864" max="4864" width="7.33203125" style="211" customWidth="1"/>
    <col min="4865" max="4865" width="56.88671875" style="211" customWidth="1"/>
    <col min="4866" max="4866" width="4.5546875" style="211" customWidth="1"/>
    <col min="4867" max="4867" width="10.33203125" style="211" customWidth="1"/>
    <col min="4868" max="4868" width="8.6640625" style="211" customWidth="1"/>
    <col min="4869" max="4869" width="11.109375" style="211" customWidth="1"/>
    <col min="4870" max="4870" width="0" style="211" hidden="1" customWidth="1"/>
    <col min="4871" max="4871" width="8.88671875" style="211"/>
    <col min="4872" max="4872" width="13.88671875" style="211" customWidth="1"/>
    <col min="4873" max="4873" width="12.44140625" style="211" customWidth="1"/>
    <col min="4874" max="5119" width="8.88671875" style="211"/>
    <col min="5120" max="5120" width="7.33203125" style="211" customWidth="1"/>
    <col min="5121" max="5121" width="56.88671875" style="211" customWidth="1"/>
    <col min="5122" max="5122" width="4.5546875" style="211" customWidth="1"/>
    <col min="5123" max="5123" width="10.33203125" style="211" customWidth="1"/>
    <col min="5124" max="5124" width="8.6640625" style="211" customWidth="1"/>
    <col min="5125" max="5125" width="11.109375" style="211" customWidth="1"/>
    <col min="5126" max="5126" width="0" style="211" hidden="1" customWidth="1"/>
    <col min="5127" max="5127" width="8.88671875" style="211"/>
    <col min="5128" max="5128" width="13.88671875" style="211" customWidth="1"/>
    <col min="5129" max="5129" width="12.44140625" style="211" customWidth="1"/>
    <col min="5130" max="5375" width="8.88671875" style="211"/>
    <col min="5376" max="5376" width="7.33203125" style="211" customWidth="1"/>
    <col min="5377" max="5377" width="56.88671875" style="211" customWidth="1"/>
    <col min="5378" max="5378" width="4.5546875" style="211" customWidth="1"/>
    <col min="5379" max="5379" width="10.33203125" style="211" customWidth="1"/>
    <col min="5380" max="5380" width="8.6640625" style="211" customWidth="1"/>
    <col min="5381" max="5381" width="11.109375" style="211" customWidth="1"/>
    <col min="5382" max="5382" width="0" style="211" hidden="1" customWidth="1"/>
    <col min="5383" max="5383" width="8.88671875" style="211"/>
    <col min="5384" max="5384" width="13.88671875" style="211" customWidth="1"/>
    <col min="5385" max="5385" width="12.44140625" style="211" customWidth="1"/>
    <col min="5386" max="5631" width="8.88671875" style="211"/>
    <col min="5632" max="5632" width="7.33203125" style="211" customWidth="1"/>
    <col min="5633" max="5633" width="56.88671875" style="211" customWidth="1"/>
    <col min="5634" max="5634" width="4.5546875" style="211" customWidth="1"/>
    <col min="5635" max="5635" width="10.33203125" style="211" customWidth="1"/>
    <col min="5636" max="5636" width="8.6640625" style="211" customWidth="1"/>
    <col min="5637" max="5637" width="11.109375" style="211" customWidth="1"/>
    <col min="5638" max="5638" width="0" style="211" hidden="1" customWidth="1"/>
    <col min="5639" max="5639" width="8.88671875" style="211"/>
    <col min="5640" max="5640" width="13.88671875" style="211" customWidth="1"/>
    <col min="5641" max="5641" width="12.44140625" style="211" customWidth="1"/>
    <col min="5642" max="5887" width="8.88671875" style="211"/>
    <col min="5888" max="5888" width="7.33203125" style="211" customWidth="1"/>
    <col min="5889" max="5889" width="56.88671875" style="211" customWidth="1"/>
    <col min="5890" max="5890" width="4.5546875" style="211" customWidth="1"/>
    <col min="5891" max="5891" width="10.33203125" style="211" customWidth="1"/>
    <col min="5892" max="5892" width="8.6640625" style="211" customWidth="1"/>
    <col min="5893" max="5893" width="11.109375" style="211" customWidth="1"/>
    <col min="5894" max="5894" width="0" style="211" hidden="1" customWidth="1"/>
    <col min="5895" max="5895" width="8.88671875" style="211"/>
    <col min="5896" max="5896" width="13.88671875" style="211" customWidth="1"/>
    <col min="5897" max="5897" width="12.44140625" style="211" customWidth="1"/>
    <col min="5898" max="6143" width="8.88671875" style="211"/>
    <col min="6144" max="6144" width="7.33203125" style="211" customWidth="1"/>
    <col min="6145" max="6145" width="56.88671875" style="211" customWidth="1"/>
    <col min="6146" max="6146" width="4.5546875" style="211" customWidth="1"/>
    <col min="6147" max="6147" width="10.33203125" style="211" customWidth="1"/>
    <col min="6148" max="6148" width="8.6640625" style="211" customWidth="1"/>
    <col min="6149" max="6149" width="11.109375" style="211" customWidth="1"/>
    <col min="6150" max="6150" width="0" style="211" hidden="1" customWidth="1"/>
    <col min="6151" max="6151" width="8.88671875" style="211"/>
    <col min="6152" max="6152" width="13.88671875" style="211" customWidth="1"/>
    <col min="6153" max="6153" width="12.44140625" style="211" customWidth="1"/>
    <col min="6154" max="6399" width="8.88671875" style="211"/>
    <col min="6400" max="6400" width="7.33203125" style="211" customWidth="1"/>
    <col min="6401" max="6401" width="56.88671875" style="211" customWidth="1"/>
    <col min="6402" max="6402" width="4.5546875" style="211" customWidth="1"/>
    <col min="6403" max="6403" width="10.33203125" style="211" customWidth="1"/>
    <col min="6404" max="6404" width="8.6640625" style="211" customWidth="1"/>
    <col min="6405" max="6405" width="11.109375" style="211" customWidth="1"/>
    <col min="6406" max="6406" width="0" style="211" hidden="1" customWidth="1"/>
    <col min="6407" max="6407" width="8.88671875" style="211"/>
    <col min="6408" max="6408" width="13.88671875" style="211" customWidth="1"/>
    <col min="6409" max="6409" width="12.44140625" style="211" customWidth="1"/>
    <col min="6410" max="6655" width="8.88671875" style="211"/>
    <col min="6656" max="6656" width="7.33203125" style="211" customWidth="1"/>
    <col min="6657" max="6657" width="56.88671875" style="211" customWidth="1"/>
    <col min="6658" max="6658" width="4.5546875" style="211" customWidth="1"/>
    <col min="6659" max="6659" width="10.33203125" style="211" customWidth="1"/>
    <col min="6660" max="6660" width="8.6640625" style="211" customWidth="1"/>
    <col min="6661" max="6661" width="11.109375" style="211" customWidth="1"/>
    <col min="6662" max="6662" width="0" style="211" hidden="1" customWidth="1"/>
    <col min="6663" max="6663" width="8.88671875" style="211"/>
    <col min="6664" max="6664" width="13.88671875" style="211" customWidth="1"/>
    <col min="6665" max="6665" width="12.44140625" style="211" customWidth="1"/>
    <col min="6666" max="6911" width="8.88671875" style="211"/>
    <col min="6912" max="6912" width="7.33203125" style="211" customWidth="1"/>
    <col min="6913" max="6913" width="56.88671875" style="211" customWidth="1"/>
    <col min="6914" max="6914" width="4.5546875" style="211" customWidth="1"/>
    <col min="6915" max="6915" width="10.33203125" style="211" customWidth="1"/>
    <col min="6916" max="6916" width="8.6640625" style="211" customWidth="1"/>
    <col min="6917" max="6917" width="11.109375" style="211" customWidth="1"/>
    <col min="6918" max="6918" width="0" style="211" hidden="1" customWidth="1"/>
    <col min="6919" max="6919" width="8.88671875" style="211"/>
    <col min="6920" max="6920" width="13.88671875" style="211" customWidth="1"/>
    <col min="6921" max="6921" width="12.44140625" style="211" customWidth="1"/>
    <col min="6922" max="7167" width="8.88671875" style="211"/>
    <col min="7168" max="7168" width="7.33203125" style="211" customWidth="1"/>
    <col min="7169" max="7169" width="56.88671875" style="211" customWidth="1"/>
    <col min="7170" max="7170" width="4.5546875" style="211" customWidth="1"/>
    <col min="7171" max="7171" width="10.33203125" style="211" customWidth="1"/>
    <col min="7172" max="7172" width="8.6640625" style="211" customWidth="1"/>
    <col min="7173" max="7173" width="11.109375" style="211" customWidth="1"/>
    <col min="7174" max="7174" width="0" style="211" hidden="1" customWidth="1"/>
    <col min="7175" max="7175" width="8.88671875" style="211"/>
    <col min="7176" max="7176" width="13.88671875" style="211" customWidth="1"/>
    <col min="7177" max="7177" width="12.44140625" style="211" customWidth="1"/>
    <col min="7178" max="7423" width="8.88671875" style="211"/>
    <col min="7424" max="7424" width="7.33203125" style="211" customWidth="1"/>
    <col min="7425" max="7425" width="56.88671875" style="211" customWidth="1"/>
    <col min="7426" max="7426" width="4.5546875" style="211" customWidth="1"/>
    <col min="7427" max="7427" width="10.33203125" style="211" customWidth="1"/>
    <col min="7428" max="7428" width="8.6640625" style="211" customWidth="1"/>
    <col min="7429" max="7429" width="11.109375" style="211" customWidth="1"/>
    <col min="7430" max="7430" width="0" style="211" hidden="1" customWidth="1"/>
    <col min="7431" max="7431" width="8.88671875" style="211"/>
    <col min="7432" max="7432" width="13.88671875" style="211" customWidth="1"/>
    <col min="7433" max="7433" width="12.44140625" style="211" customWidth="1"/>
    <col min="7434" max="7679" width="8.88671875" style="211"/>
    <col min="7680" max="7680" width="7.33203125" style="211" customWidth="1"/>
    <col min="7681" max="7681" width="56.88671875" style="211" customWidth="1"/>
    <col min="7682" max="7682" width="4.5546875" style="211" customWidth="1"/>
    <col min="7683" max="7683" width="10.33203125" style="211" customWidth="1"/>
    <col min="7684" max="7684" width="8.6640625" style="211" customWidth="1"/>
    <col min="7685" max="7685" width="11.109375" style="211" customWidth="1"/>
    <col min="7686" max="7686" width="0" style="211" hidden="1" customWidth="1"/>
    <col min="7687" max="7687" width="8.88671875" style="211"/>
    <col min="7688" max="7688" width="13.88671875" style="211" customWidth="1"/>
    <col min="7689" max="7689" width="12.44140625" style="211" customWidth="1"/>
    <col min="7690" max="7935" width="8.88671875" style="211"/>
    <col min="7936" max="7936" width="7.33203125" style="211" customWidth="1"/>
    <col min="7937" max="7937" width="56.88671875" style="211" customWidth="1"/>
    <col min="7938" max="7938" width="4.5546875" style="211" customWidth="1"/>
    <col min="7939" max="7939" width="10.33203125" style="211" customWidth="1"/>
    <col min="7940" max="7940" width="8.6640625" style="211" customWidth="1"/>
    <col min="7941" max="7941" width="11.109375" style="211" customWidth="1"/>
    <col min="7942" max="7942" width="0" style="211" hidden="1" customWidth="1"/>
    <col min="7943" max="7943" width="8.88671875" style="211"/>
    <col min="7944" max="7944" width="13.88671875" style="211" customWidth="1"/>
    <col min="7945" max="7945" width="12.44140625" style="211" customWidth="1"/>
    <col min="7946" max="8191" width="8.88671875" style="211"/>
    <col min="8192" max="8192" width="7.33203125" style="211" customWidth="1"/>
    <col min="8193" max="8193" width="56.88671875" style="211" customWidth="1"/>
    <col min="8194" max="8194" width="4.5546875" style="211" customWidth="1"/>
    <col min="8195" max="8195" width="10.33203125" style="211" customWidth="1"/>
    <col min="8196" max="8196" width="8.6640625" style="211" customWidth="1"/>
    <col min="8197" max="8197" width="11.109375" style="211" customWidth="1"/>
    <col min="8198" max="8198" width="0" style="211" hidden="1" customWidth="1"/>
    <col min="8199" max="8199" width="8.88671875" style="211"/>
    <col min="8200" max="8200" width="13.88671875" style="211" customWidth="1"/>
    <col min="8201" max="8201" width="12.44140625" style="211" customWidth="1"/>
    <col min="8202" max="8447" width="8.88671875" style="211"/>
    <col min="8448" max="8448" width="7.33203125" style="211" customWidth="1"/>
    <col min="8449" max="8449" width="56.88671875" style="211" customWidth="1"/>
    <col min="8450" max="8450" width="4.5546875" style="211" customWidth="1"/>
    <col min="8451" max="8451" width="10.33203125" style="211" customWidth="1"/>
    <col min="8452" max="8452" width="8.6640625" style="211" customWidth="1"/>
    <col min="8453" max="8453" width="11.109375" style="211" customWidth="1"/>
    <col min="8454" max="8454" width="0" style="211" hidden="1" customWidth="1"/>
    <col min="8455" max="8455" width="8.88671875" style="211"/>
    <col min="8456" max="8456" width="13.88671875" style="211" customWidth="1"/>
    <col min="8457" max="8457" width="12.44140625" style="211" customWidth="1"/>
    <col min="8458" max="8703" width="8.88671875" style="211"/>
    <col min="8704" max="8704" width="7.33203125" style="211" customWidth="1"/>
    <col min="8705" max="8705" width="56.88671875" style="211" customWidth="1"/>
    <col min="8706" max="8706" width="4.5546875" style="211" customWidth="1"/>
    <col min="8707" max="8707" width="10.33203125" style="211" customWidth="1"/>
    <col min="8708" max="8708" width="8.6640625" style="211" customWidth="1"/>
    <col min="8709" max="8709" width="11.109375" style="211" customWidth="1"/>
    <col min="8710" max="8710" width="0" style="211" hidden="1" customWidth="1"/>
    <col min="8711" max="8711" width="8.88671875" style="211"/>
    <col min="8712" max="8712" width="13.88671875" style="211" customWidth="1"/>
    <col min="8713" max="8713" width="12.44140625" style="211" customWidth="1"/>
    <col min="8714" max="8959" width="8.88671875" style="211"/>
    <col min="8960" max="8960" width="7.33203125" style="211" customWidth="1"/>
    <col min="8961" max="8961" width="56.88671875" style="211" customWidth="1"/>
    <col min="8962" max="8962" width="4.5546875" style="211" customWidth="1"/>
    <col min="8963" max="8963" width="10.33203125" style="211" customWidth="1"/>
    <col min="8964" max="8964" width="8.6640625" style="211" customWidth="1"/>
    <col min="8965" max="8965" width="11.109375" style="211" customWidth="1"/>
    <col min="8966" max="8966" width="0" style="211" hidden="1" customWidth="1"/>
    <col min="8967" max="8967" width="8.88671875" style="211"/>
    <col min="8968" max="8968" width="13.88671875" style="211" customWidth="1"/>
    <col min="8969" max="8969" width="12.44140625" style="211" customWidth="1"/>
    <col min="8970" max="9215" width="8.88671875" style="211"/>
    <col min="9216" max="9216" width="7.33203125" style="211" customWidth="1"/>
    <col min="9217" max="9217" width="56.88671875" style="211" customWidth="1"/>
    <col min="9218" max="9218" width="4.5546875" style="211" customWidth="1"/>
    <col min="9219" max="9219" width="10.33203125" style="211" customWidth="1"/>
    <col min="9220" max="9220" width="8.6640625" style="211" customWidth="1"/>
    <col min="9221" max="9221" width="11.109375" style="211" customWidth="1"/>
    <col min="9222" max="9222" width="0" style="211" hidden="1" customWidth="1"/>
    <col min="9223" max="9223" width="8.88671875" style="211"/>
    <col min="9224" max="9224" width="13.88671875" style="211" customWidth="1"/>
    <col min="9225" max="9225" width="12.44140625" style="211" customWidth="1"/>
    <col min="9226" max="9471" width="8.88671875" style="211"/>
    <col min="9472" max="9472" width="7.33203125" style="211" customWidth="1"/>
    <col min="9473" max="9473" width="56.88671875" style="211" customWidth="1"/>
    <col min="9474" max="9474" width="4.5546875" style="211" customWidth="1"/>
    <col min="9475" max="9475" width="10.33203125" style="211" customWidth="1"/>
    <col min="9476" max="9476" width="8.6640625" style="211" customWidth="1"/>
    <col min="9477" max="9477" width="11.109375" style="211" customWidth="1"/>
    <col min="9478" max="9478" width="0" style="211" hidden="1" customWidth="1"/>
    <col min="9479" max="9479" width="8.88671875" style="211"/>
    <col min="9480" max="9480" width="13.88671875" style="211" customWidth="1"/>
    <col min="9481" max="9481" width="12.44140625" style="211" customWidth="1"/>
    <col min="9482" max="9727" width="8.88671875" style="211"/>
    <col min="9728" max="9728" width="7.33203125" style="211" customWidth="1"/>
    <col min="9729" max="9729" width="56.88671875" style="211" customWidth="1"/>
    <col min="9730" max="9730" width="4.5546875" style="211" customWidth="1"/>
    <col min="9731" max="9731" width="10.33203125" style="211" customWidth="1"/>
    <col min="9732" max="9732" width="8.6640625" style="211" customWidth="1"/>
    <col min="9733" max="9733" width="11.109375" style="211" customWidth="1"/>
    <col min="9734" max="9734" width="0" style="211" hidden="1" customWidth="1"/>
    <col min="9735" max="9735" width="8.88671875" style="211"/>
    <col min="9736" max="9736" width="13.88671875" style="211" customWidth="1"/>
    <col min="9737" max="9737" width="12.44140625" style="211" customWidth="1"/>
    <col min="9738" max="9983" width="8.88671875" style="211"/>
    <col min="9984" max="9984" width="7.33203125" style="211" customWidth="1"/>
    <col min="9985" max="9985" width="56.88671875" style="211" customWidth="1"/>
    <col min="9986" max="9986" width="4.5546875" style="211" customWidth="1"/>
    <col min="9987" max="9987" width="10.33203125" style="211" customWidth="1"/>
    <col min="9988" max="9988" width="8.6640625" style="211" customWidth="1"/>
    <col min="9989" max="9989" width="11.109375" style="211" customWidth="1"/>
    <col min="9990" max="9990" width="0" style="211" hidden="1" customWidth="1"/>
    <col min="9991" max="9991" width="8.88671875" style="211"/>
    <col min="9992" max="9992" width="13.88671875" style="211" customWidth="1"/>
    <col min="9993" max="9993" width="12.44140625" style="211" customWidth="1"/>
    <col min="9994" max="10239" width="8.88671875" style="211"/>
    <col min="10240" max="10240" width="7.33203125" style="211" customWidth="1"/>
    <col min="10241" max="10241" width="56.88671875" style="211" customWidth="1"/>
    <col min="10242" max="10242" width="4.5546875" style="211" customWidth="1"/>
    <col min="10243" max="10243" width="10.33203125" style="211" customWidth="1"/>
    <col min="10244" max="10244" width="8.6640625" style="211" customWidth="1"/>
    <col min="10245" max="10245" width="11.109375" style="211" customWidth="1"/>
    <col min="10246" max="10246" width="0" style="211" hidden="1" customWidth="1"/>
    <col min="10247" max="10247" width="8.88671875" style="211"/>
    <col min="10248" max="10248" width="13.88671875" style="211" customWidth="1"/>
    <col min="10249" max="10249" width="12.44140625" style="211" customWidth="1"/>
    <col min="10250" max="10495" width="8.88671875" style="211"/>
    <col min="10496" max="10496" width="7.33203125" style="211" customWidth="1"/>
    <col min="10497" max="10497" width="56.88671875" style="211" customWidth="1"/>
    <col min="10498" max="10498" width="4.5546875" style="211" customWidth="1"/>
    <col min="10499" max="10499" width="10.33203125" style="211" customWidth="1"/>
    <col min="10500" max="10500" width="8.6640625" style="211" customWidth="1"/>
    <col min="10501" max="10501" width="11.109375" style="211" customWidth="1"/>
    <col min="10502" max="10502" width="0" style="211" hidden="1" customWidth="1"/>
    <col min="10503" max="10503" width="8.88671875" style="211"/>
    <col min="10504" max="10504" width="13.88671875" style="211" customWidth="1"/>
    <col min="10505" max="10505" width="12.44140625" style="211" customWidth="1"/>
    <col min="10506" max="10751" width="8.88671875" style="211"/>
    <col min="10752" max="10752" width="7.33203125" style="211" customWidth="1"/>
    <col min="10753" max="10753" width="56.88671875" style="211" customWidth="1"/>
    <col min="10754" max="10754" width="4.5546875" style="211" customWidth="1"/>
    <col min="10755" max="10755" width="10.33203125" style="211" customWidth="1"/>
    <col min="10756" max="10756" width="8.6640625" style="211" customWidth="1"/>
    <col min="10757" max="10757" width="11.109375" style="211" customWidth="1"/>
    <col min="10758" max="10758" width="0" style="211" hidden="1" customWidth="1"/>
    <col min="10759" max="10759" width="8.88671875" style="211"/>
    <col min="10760" max="10760" width="13.88671875" style="211" customWidth="1"/>
    <col min="10761" max="10761" width="12.44140625" style="211" customWidth="1"/>
    <col min="10762" max="11007" width="8.88671875" style="211"/>
    <col min="11008" max="11008" width="7.33203125" style="211" customWidth="1"/>
    <col min="11009" max="11009" width="56.88671875" style="211" customWidth="1"/>
    <col min="11010" max="11010" width="4.5546875" style="211" customWidth="1"/>
    <col min="11011" max="11011" width="10.33203125" style="211" customWidth="1"/>
    <col min="11012" max="11012" width="8.6640625" style="211" customWidth="1"/>
    <col min="11013" max="11013" width="11.109375" style="211" customWidth="1"/>
    <col min="11014" max="11014" width="0" style="211" hidden="1" customWidth="1"/>
    <col min="11015" max="11015" width="8.88671875" style="211"/>
    <col min="11016" max="11016" width="13.88671875" style="211" customWidth="1"/>
    <col min="11017" max="11017" width="12.44140625" style="211" customWidth="1"/>
    <col min="11018" max="11263" width="8.88671875" style="211"/>
    <col min="11264" max="11264" width="7.33203125" style="211" customWidth="1"/>
    <col min="11265" max="11265" width="56.88671875" style="211" customWidth="1"/>
    <col min="11266" max="11266" width="4.5546875" style="211" customWidth="1"/>
    <col min="11267" max="11267" width="10.33203125" style="211" customWidth="1"/>
    <col min="11268" max="11268" width="8.6640625" style="211" customWidth="1"/>
    <col min="11269" max="11269" width="11.109375" style="211" customWidth="1"/>
    <col min="11270" max="11270" width="0" style="211" hidden="1" customWidth="1"/>
    <col min="11271" max="11271" width="8.88671875" style="211"/>
    <col min="11272" max="11272" width="13.88671875" style="211" customWidth="1"/>
    <col min="11273" max="11273" width="12.44140625" style="211" customWidth="1"/>
    <col min="11274" max="11519" width="8.88671875" style="211"/>
    <col min="11520" max="11520" width="7.33203125" style="211" customWidth="1"/>
    <col min="11521" max="11521" width="56.88671875" style="211" customWidth="1"/>
    <col min="11522" max="11522" width="4.5546875" style="211" customWidth="1"/>
    <col min="11523" max="11523" width="10.33203125" style="211" customWidth="1"/>
    <col min="11524" max="11524" width="8.6640625" style="211" customWidth="1"/>
    <col min="11525" max="11525" width="11.109375" style="211" customWidth="1"/>
    <col min="11526" max="11526" width="0" style="211" hidden="1" customWidth="1"/>
    <col min="11527" max="11527" width="8.88671875" style="211"/>
    <col min="11528" max="11528" width="13.88671875" style="211" customWidth="1"/>
    <col min="11529" max="11529" width="12.44140625" style="211" customWidth="1"/>
    <col min="11530" max="11775" width="8.88671875" style="211"/>
    <col min="11776" max="11776" width="7.33203125" style="211" customWidth="1"/>
    <col min="11777" max="11777" width="56.88671875" style="211" customWidth="1"/>
    <col min="11778" max="11778" width="4.5546875" style="211" customWidth="1"/>
    <col min="11779" max="11779" width="10.33203125" style="211" customWidth="1"/>
    <col min="11780" max="11780" width="8.6640625" style="211" customWidth="1"/>
    <col min="11781" max="11781" width="11.109375" style="211" customWidth="1"/>
    <col min="11782" max="11782" width="0" style="211" hidden="1" customWidth="1"/>
    <col min="11783" max="11783" width="8.88671875" style="211"/>
    <col min="11784" max="11784" width="13.88671875" style="211" customWidth="1"/>
    <col min="11785" max="11785" width="12.44140625" style="211" customWidth="1"/>
    <col min="11786" max="12031" width="8.88671875" style="211"/>
    <col min="12032" max="12032" width="7.33203125" style="211" customWidth="1"/>
    <col min="12033" max="12033" width="56.88671875" style="211" customWidth="1"/>
    <col min="12034" max="12034" width="4.5546875" style="211" customWidth="1"/>
    <col min="12035" max="12035" width="10.33203125" style="211" customWidth="1"/>
    <col min="12036" max="12036" width="8.6640625" style="211" customWidth="1"/>
    <col min="12037" max="12037" width="11.109375" style="211" customWidth="1"/>
    <col min="12038" max="12038" width="0" style="211" hidden="1" customWidth="1"/>
    <col min="12039" max="12039" width="8.88671875" style="211"/>
    <col min="12040" max="12040" width="13.88671875" style="211" customWidth="1"/>
    <col min="12041" max="12041" width="12.44140625" style="211" customWidth="1"/>
    <col min="12042" max="12287" width="8.88671875" style="211"/>
    <col min="12288" max="12288" width="7.33203125" style="211" customWidth="1"/>
    <col min="12289" max="12289" width="56.88671875" style="211" customWidth="1"/>
    <col min="12290" max="12290" width="4.5546875" style="211" customWidth="1"/>
    <col min="12291" max="12291" width="10.33203125" style="211" customWidth="1"/>
    <col min="12292" max="12292" width="8.6640625" style="211" customWidth="1"/>
    <col min="12293" max="12293" width="11.109375" style="211" customWidth="1"/>
    <col min="12294" max="12294" width="0" style="211" hidden="1" customWidth="1"/>
    <col min="12295" max="12295" width="8.88671875" style="211"/>
    <col min="12296" max="12296" width="13.88671875" style="211" customWidth="1"/>
    <col min="12297" max="12297" width="12.44140625" style="211" customWidth="1"/>
    <col min="12298" max="12543" width="8.88671875" style="211"/>
    <col min="12544" max="12544" width="7.33203125" style="211" customWidth="1"/>
    <col min="12545" max="12545" width="56.88671875" style="211" customWidth="1"/>
    <col min="12546" max="12546" width="4.5546875" style="211" customWidth="1"/>
    <col min="12547" max="12547" width="10.33203125" style="211" customWidth="1"/>
    <col min="12548" max="12548" width="8.6640625" style="211" customWidth="1"/>
    <col min="12549" max="12549" width="11.109375" style="211" customWidth="1"/>
    <col min="12550" max="12550" width="0" style="211" hidden="1" customWidth="1"/>
    <col min="12551" max="12551" width="8.88671875" style="211"/>
    <col min="12552" max="12552" width="13.88671875" style="211" customWidth="1"/>
    <col min="12553" max="12553" width="12.44140625" style="211" customWidth="1"/>
    <col min="12554" max="12799" width="8.88671875" style="211"/>
    <col min="12800" max="12800" width="7.33203125" style="211" customWidth="1"/>
    <col min="12801" max="12801" width="56.88671875" style="211" customWidth="1"/>
    <col min="12802" max="12802" width="4.5546875" style="211" customWidth="1"/>
    <col min="12803" max="12803" width="10.33203125" style="211" customWidth="1"/>
    <col min="12804" max="12804" width="8.6640625" style="211" customWidth="1"/>
    <col min="12805" max="12805" width="11.109375" style="211" customWidth="1"/>
    <col min="12806" max="12806" width="0" style="211" hidden="1" customWidth="1"/>
    <col min="12807" max="12807" width="8.88671875" style="211"/>
    <col min="12808" max="12808" width="13.88671875" style="211" customWidth="1"/>
    <col min="12809" max="12809" width="12.44140625" style="211" customWidth="1"/>
    <col min="12810" max="13055" width="8.88671875" style="211"/>
    <col min="13056" max="13056" width="7.33203125" style="211" customWidth="1"/>
    <col min="13057" max="13057" width="56.88671875" style="211" customWidth="1"/>
    <col min="13058" max="13058" width="4.5546875" style="211" customWidth="1"/>
    <col min="13059" max="13059" width="10.33203125" style="211" customWidth="1"/>
    <col min="13060" max="13060" width="8.6640625" style="211" customWidth="1"/>
    <col min="13061" max="13061" width="11.109375" style="211" customWidth="1"/>
    <col min="13062" max="13062" width="0" style="211" hidden="1" customWidth="1"/>
    <col min="13063" max="13063" width="8.88671875" style="211"/>
    <col min="13064" max="13064" width="13.88671875" style="211" customWidth="1"/>
    <col min="13065" max="13065" width="12.44140625" style="211" customWidth="1"/>
    <col min="13066" max="13311" width="8.88671875" style="211"/>
    <col min="13312" max="13312" width="7.33203125" style="211" customWidth="1"/>
    <col min="13313" max="13313" width="56.88671875" style="211" customWidth="1"/>
    <col min="13314" max="13314" width="4.5546875" style="211" customWidth="1"/>
    <col min="13315" max="13315" width="10.33203125" style="211" customWidth="1"/>
    <col min="13316" max="13316" width="8.6640625" style="211" customWidth="1"/>
    <col min="13317" max="13317" width="11.109375" style="211" customWidth="1"/>
    <col min="13318" max="13318" width="0" style="211" hidden="1" customWidth="1"/>
    <col min="13319" max="13319" width="8.88671875" style="211"/>
    <col min="13320" max="13320" width="13.88671875" style="211" customWidth="1"/>
    <col min="13321" max="13321" width="12.44140625" style="211" customWidth="1"/>
    <col min="13322" max="13567" width="8.88671875" style="211"/>
    <col min="13568" max="13568" width="7.33203125" style="211" customWidth="1"/>
    <col min="13569" max="13569" width="56.88671875" style="211" customWidth="1"/>
    <col min="13570" max="13570" width="4.5546875" style="211" customWidth="1"/>
    <col min="13571" max="13571" width="10.33203125" style="211" customWidth="1"/>
    <col min="13572" max="13572" width="8.6640625" style="211" customWidth="1"/>
    <col min="13573" max="13573" width="11.109375" style="211" customWidth="1"/>
    <col min="13574" max="13574" width="0" style="211" hidden="1" customWidth="1"/>
    <col min="13575" max="13575" width="8.88671875" style="211"/>
    <col min="13576" max="13576" width="13.88671875" style="211" customWidth="1"/>
    <col min="13577" max="13577" width="12.44140625" style="211" customWidth="1"/>
    <col min="13578" max="13823" width="8.88671875" style="211"/>
    <col min="13824" max="13824" width="7.33203125" style="211" customWidth="1"/>
    <col min="13825" max="13825" width="56.88671875" style="211" customWidth="1"/>
    <col min="13826" max="13826" width="4.5546875" style="211" customWidth="1"/>
    <col min="13827" max="13827" width="10.33203125" style="211" customWidth="1"/>
    <col min="13828" max="13828" width="8.6640625" style="211" customWidth="1"/>
    <col min="13829" max="13829" width="11.109375" style="211" customWidth="1"/>
    <col min="13830" max="13830" width="0" style="211" hidden="1" customWidth="1"/>
    <col min="13831" max="13831" width="8.88671875" style="211"/>
    <col min="13832" max="13832" width="13.88671875" style="211" customWidth="1"/>
    <col min="13833" max="13833" width="12.44140625" style="211" customWidth="1"/>
    <col min="13834" max="14079" width="8.88671875" style="211"/>
    <col min="14080" max="14080" width="7.33203125" style="211" customWidth="1"/>
    <col min="14081" max="14081" width="56.88671875" style="211" customWidth="1"/>
    <col min="14082" max="14082" width="4.5546875" style="211" customWidth="1"/>
    <col min="14083" max="14083" width="10.33203125" style="211" customWidth="1"/>
    <col min="14084" max="14084" width="8.6640625" style="211" customWidth="1"/>
    <col min="14085" max="14085" width="11.109375" style="211" customWidth="1"/>
    <col min="14086" max="14086" width="0" style="211" hidden="1" customWidth="1"/>
    <col min="14087" max="14087" width="8.88671875" style="211"/>
    <col min="14088" max="14088" width="13.88671875" style="211" customWidth="1"/>
    <col min="14089" max="14089" width="12.44140625" style="211" customWidth="1"/>
    <col min="14090" max="14335" width="8.88671875" style="211"/>
    <col min="14336" max="14336" width="7.33203125" style="211" customWidth="1"/>
    <col min="14337" max="14337" width="56.88671875" style="211" customWidth="1"/>
    <col min="14338" max="14338" width="4.5546875" style="211" customWidth="1"/>
    <col min="14339" max="14339" width="10.33203125" style="211" customWidth="1"/>
    <col min="14340" max="14340" width="8.6640625" style="211" customWidth="1"/>
    <col min="14341" max="14341" width="11.109375" style="211" customWidth="1"/>
    <col min="14342" max="14342" width="0" style="211" hidden="1" customWidth="1"/>
    <col min="14343" max="14343" width="8.88671875" style="211"/>
    <col min="14344" max="14344" width="13.88671875" style="211" customWidth="1"/>
    <col min="14345" max="14345" width="12.44140625" style="211" customWidth="1"/>
    <col min="14346" max="14591" width="8.88671875" style="211"/>
    <col min="14592" max="14592" width="7.33203125" style="211" customWidth="1"/>
    <col min="14593" max="14593" width="56.88671875" style="211" customWidth="1"/>
    <col min="14594" max="14594" width="4.5546875" style="211" customWidth="1"/>
    <col min="14595" max="14595" width="10.33203125" style="211" customWidth="1"/>
    <col min="14596" max="14596" width="8.6640625" style="211" customWidth="1"/>
    <col min="14597" max="14597" width="11.109375" style="211" customWidth="1"/>
    <col min="14598" max="14598" width="0" style="211" hidden="1" customWidth="1"/>
    <col min="14599" max="14599" width="8.88671875" style="211"/>
    <col min="14600" max="14600" width="13.88671875" style="211" customWidth="1"/>
    <col min="14601" max="14601" width="12.44140625" style="211" customWidth="1"/>
    <col min="14602" max="14847" width="8.88671875" style="211"/>
    <col min="14848" max="14848" width="7.33203125" style="211" customWidth="1"/>
    <col min="14849" max="14849" width="56.88671875" style="211" customWidth="1"/>
    <col min="14850" max="14850" width="4.5546875" style="211" customWidth="1"/>
    <col min="14851" max="14851" width="10.33203125" style="211" customWidth="1"/>
    <col min="14852" max="14852" width="8.6640625" style="211" customWidth="1"/>
    <col min="14853" max="14853" width="11.109375" style="211" customWidth="1"/>
    <col min="14854" max="14854" width="0" style="211" hidden="1" customWidth="1"/>
    <col min="14855" max="14855" width="8.88671875" style="211"/>
    <col min="14856" max="14856" width="13.88671875" style="211" customWidth="1"/>
    <col min="14857" max="14857" width="12.44140625" style="211" customWidth="1"/>
    <col min="14858" max="15103" width="8.88671875" style="211"/>
    <col min="15104" max="15104" width="7.33203125" style="211" customWidth="1"/>
    <col min="15105" max="15105" width="56.88671875" style="211" customWidth="1"/>
    <col min="15106" max="15106" width="4.5546875" style="211" customWidth="1"/>
    <col min="15107" max="15107" width="10.33203125" style="211" customWidth="1"/>
    <col min="15108" max="15108" width="8.6640625" style="211" customWidth="1"/>
    <col min="15109" max="15109" width="11.109375" style="211" customWidth="1"/>
    <col min="15110" max="15110" width="0" style="211" hidden="1" customWidth="1"/>
    <col min="15111" max="15111" width="8.88671875" style="211"/>
    <col min="15112" max="15112" width="13.88671875" style="211" customWidth="1"/>
    <col min="15113" max="15113" width="12.44140625" style="211" customWidth="1"/>
    <col min="15114" max="15359" width="8.88671875" style="211"/>
    <col min="15360" max="15360" width="7.33203125" style="211" customWidth="1"/>
    <col min="15361" max="15361" width="56.88671875" style="211" customWidth="1"/>
    <col min="15362" max="15362" width="4.5546875" style="211" customWidth="1"/>
    <col min="15363" max="15363" width="10.33203125" style="211" customWidth="1"/>
    <col min="15364" max="15364" width="8.6640625" style="211" customWidth="1"/>
    <col min="15365" max="15365" width="11.109375" style="211" customWidth="1"/>
    <col min="15366" max="15366" width="0" style="211" hidden="1" customWidth="1"/>
    <col min="15367" max="15367" width="8.88671875" style="211"/>
    <col min="15368" max="15368" width="13.88671875" style="211" customWidth="1"/>
    <col min="15369" max="15369" width="12.44140625" style="211" customWidth="1"/>
    <col min="15370" max="15615" width="8.88671875" style="211"/>
    <col min="15616" max="15616" width="7.33203125" style="211" customWidth="1"/>
    <col min="15617" max="15617" width="56.88671875" style="211" customWidth="1"/>
    <col min="15618" max="15618" width="4.5546875" style="211" customWidth="1"/>
    <col min="15619" max="15619" width="10.33203125" style="211" customWidth="1"/>
    <col min="15620" max="15620" width="8.6640625" style="211" customWidth="1"/>
    <col min="15621" max="15621" width="11.109375" style="211" customWidth="1"/>
    <col min="15622" max="15622" width="0" style="211" hidden="1" customWidth="1"/>
    <col min="15623" max="15623" width="8.88671875" style="211"/>
    <col min="15624" max="15624" width="13.88671875" style="211" customWidth="1"/>
    <col min="15625" max="15625" width="12.44140625" style="211" customWidth="1"/>
    <col min="15626" max="15871" width="8.88671875" style="211"/>
    <col min="15872" max="15872" width="7.33203125" style="211" customWidth="1"/>
    <col min="15873" max="15873" width="56.88671875" style="211" customWidth="1"/>
    <col min="15874" max="15874" width="4.5546875" style="211" customWidth="1"/>
    <col min="15875" max="15875" width="10.33203125" style="211" customWidth="1"/>
    <col min="15876" max="15876" width="8.6640625" style="211" customWidth="1"/>
    <col min="15877" max="15877" width="11.109375" style="211" customWidth="1"/>
    <col min="15878" max="15878" width="0" style="211" hidden="1" customWidth="1"/>
    <col min="15879" max="15879" width="8.88671875" style="211"/>
    <col min="15880" max="15880" width="13.88671875" style="211" customWidth="1"/>
    <col min="15881" max="15881" width="12.44140625" style="211" customWidth="1"/>
    <col min="15882" max="16127" width="8.88671875" style="211"/>
    <col min="16128" max="16128" width="7.33203125" style="211" customWidth="1"/>
    <col min="16129" max="16129" width="56.88671875" style="211" customWidth="1"/>
    <col min="16130" max="16130" width="4.5546875" style="211" customWidth="1"/>
    <col min="16131" max="16131" width="10.33203125" style="211" customWidth="1"/>
    <col min="16132" max="16132" width="8.6640625" style="211" customWidth="1"/>
    <col min="16133" max="16133" width="11.109375" style="211" customWidth="1"/>
    <col min="16134" max="16134" width="0" style="211" hidden="1" customWidth="1"/>
    <col min="16135" max="16135" width="8.88671875" style="211"/>
    <col min="16136" max="16136" width="13.88671875" style="211" customWidth="1"/>
    <col min="16137" max="16137" width="12.44140625" style="211" customWidth="1"/>
    <col min="16138" max="16384" width="8.88671875" style="211"/>
  </cols>
  <sheetData>
    <row r="1" spans="1:6" x14ac:dyDescent="0.25">
      <c r="A1" s="205"/>
      <c r="B1" s="206"/>
      <c r="C1" s="207"/>
      <c r="D1" s="208"/>
      <c r="E1" s="209"/>
      <c r="F1" s="210"/>
    </row>
    <row r="2" spans="1:6" ht="26.4" x14ac:dyDescent="0.25">
      <c r="A2" s="212"/>
      <c r="B2" s="287" t="s">
        <v>764</v>
      </c>
      <c r="C2" s="213"/>
      <c r="D2" s="213"/>
      <c r="E2" s="214"/>
      <c r="F2" s="215"/>
    </row>
    <row r="3" spans="1:6" x14ac:dyDescent="0.25">
      <c r="A3" s="212"/>
      <c r="B3" s="216" t="s">
        <v>849</v>
      </c>
      <c r="C3" s="217"/>
      <c r="D3" s="218"/>
      <c r="E3" s="219"/>
      <c r="F3" s="220"/>
    </row>
    <row r="4" spans="1:6" ht="13.8" thickBot="1" x14ac:dyDescent="0.3">
      <c r="A4" s="221"/>
      <c r="B4" s="222"/>
      <c r="C4" s="223"/>
      <c r="D4" s="224"/>
      <c r="E4" s="225"/>
      <c r="F4" s="226"/>
    </row>
    <row r="5" spans="1:6" x14ac:dyDescent="0.25">
      <c r="A5" s="227" t="s">
        <v>172</v>
      </c>
      <c r="B5" s="228" t="s">
        <v>173</v>
      </c>
      <c r="C5" s="228" t="s">
        <v>174</v>
      </c>
      <c r="D5" s="229" t="s">
        <v>765</v>
      </c>
      <c r="E5" s="230" t="s">
        <v>673</v>
      </c>
      <c r="F5" s="231" t="s">
        <v>766</v>
      </c>
    </row>
    <row r="6" spans="1:6" ht="13.8" thickBot="1" x14ac:dyDescent="0.3">
      <c r="A6" s="232" t="s">
        <v>675</v>
      </c>
      <c r="B6" s="233"/>
      <c r="C6" s="234"/>
      <c r="D6" s="235"/>
      <c r="E6" s="236" t="s">
        <v>767</v>
      </c>
      <c r="F6" s="237" t="s">
        <v>768</v>
      </c>
    </row>
    <row r="7" spans="1:6" ht="7.5" customHeight="1" x14ac:dyDescent="0.25">
      <c r="A7" s="238"/>
      <c r="B7" s="239"/>
      <c r="C7" s="240"/>
      <c r="D7" s="241"/>
      <c r="E7" s="242"/>
      <c r="F7" s="243"/>
    </row>
    <row r="8" spans="1:6" x14ac:dyDescent="0.25">
      <c r="A8" s="244">
        <v>1</v>
      </c>
      <c r="B8" s="245" t="s">
        <v>769</v>
      </c>
      <c r="C8" s="240"/>
      <c r="D8" s="240"/>
      <c r="E8" s="240"/>
      <c r="F8" s="246"/>
    </row>
    <row r="9" spans="1:6" x14ac:dyDescent="0.25">
      <c r="A9" s="247"/>
      <c r="B9" s="248"/>
      <c r="C9" s="240"/>
      <c r="D9" s="248"/>
      <c r="E9" s="240"/>
      <c r="F9" s="246"/>
    </row>
    <row r="10" spans="1:6" s="252" customFormat="1" ht="52.8" x14ac:dyDescent="0.25">
      <c r="A10" s="238">
        <v>1.1000000000000001</v>
      </c>
      <c r="B10" s="249" t="s">
        <v>770</v>
      </c>
      <c r="C10" s="250" t="s">
        <v>771</v>
      </c>
      <c r="D10" s="251">
        <f>D40</f>
        <v>134</v>
      </c>
      <c r="E10" s="242"/>
      <c r="F10" s="243">
        <f t="shared" ref="F10:F48" si="0">D10*E10</f>
        <v>0</v>
      </c>
    </row>
    <row r="11" spans="1:6" s="252" customFormat="1" x14ac:dyDescent="0.25">
      <c r="A11" s="244"/>
      <c r="B11" s="249"/>
      <c r="C11" s="253"/>
      <c r="D11" s="251"/>
      <c r="E11" s="242"/>
      <c r="F11" s="243"/>
    </row>
    <row r="12" spans="1:6" s="252" customFormat="1" ht="79.2" x14ac:dyDescent="0.25">
      <c r="A12" s="238">
        <v>1.2</v>
      </c>
      <c r="B12" s="249" t="s">
        <v>772</v>
      </c>
      <c r="C12" s="250" t="s">
        <v>771</v>
      </c>
      <c r="D12" s="251">
        <f>D28</f>
        <v>134</v>
      </c>
      <c r="E12" s="242"/>
      <c r="F12" s="243">
        <f t="shared" si="0"/>
        <v>0</v>
      </c>
    </row>
    <row r="13" spans="1:6" s="252" customFormat="1" x14ac:dyDescent="0.25">
      <c r="A13" s="244"/>
      <c r="B13" s="249"/>
      <c r="C13" s="253"/>
      <c r="D13" s="251"/>
      <c r="E13" s="242"/>
      <c r="F13" s="243"/>
    </row>
    <row r="14" spans="1:6" s="252" customFormat="1" ht="52.8" x14ac:dyDescent="0.25">
      <c r="A14" s="238">
        <v>1.3</v>
      </c>
      <c r="B14" s="249" t="s">
        <v>773</v>
      </c>
      <c r="C14" s="250" t="s">
        <v>771</v>
      </c>
      <c r="D14" s="251">
        <f>4*2</f>
        <v>8</v>
      </c>
      <c r="E14" s="242"/>
      <c r="F14" s="243">
        <f t="shared" si="0"/>
        <v>0</v>
      </c>
    </row>
    <row r="15" spans="1:6" s="252" customFormat="1" x14ac:dyDescent="0.25">
      <c r="A15" s="244"/>
      <c r="B15" s="249"/>
      <c r="C15" s="253"/>
      <c r="D15" s="250"/>
      <c r="E15" s="242"/>
      <c r="F15" s="243"/>
    </row>
    <row r="16" spans="1:6" s="252" customFormat="1" ht="39.6" x14ac:dyDescent="0.25">
      <c r="A16" s="238">
        <v>1.4</v>
      </c>
      <c r="B16" s="249" t="s">
        <v>774</v>
      </c>
      <c r="C16" s="250" t="s">
        <v>694</v>
      </c>
      <c r="D16" s="250">
        <f>30*1.05</f>
        <v>31.5</v>
      </c>
      <c r="E16" s="242"/>
      <c r="F16" s="243">
        <f>D16*E16</f>
        <v>0</v>
      </c>
    </row>
    <row r="17" spans="1:6" s="252" customFormat="1" x14ac:dyDescent="0.25">
      <c r="A17" s="244"/>
      <c r="B17" s="249"/>
      <c r="C17" s="253"/>
      <c r="D17" s="250"/>
      <c r="E17" s="242"/>
      <c r="F17" s="243"/>
    </row>
    <row r="18" spans="1:6" s="252" customFormat="1" ht="14.25" customHeight="1" x14ac:dyDescent="0.25">
      <c r="A18" s="244">
        <v>2</v>
      </c>
      <c r="B18" s="245" t="s">
        <v>775</v>
      </c>
      <c r="C18" s="253"/>
      <c r="D18" s="250"/>
      <c r="E18" s="242"/>
      <c r="F18" s="243"/>
    </row>
    <row r="19" spans="1:6" s="252" customFormat="1" x14ac:dyDescent="0.25">
      <c r="A19" s="244"/>
      <c r="B19" s="245"/>
      <c r="C19" s="253"/>
      <c r="D19" s="250"/>
      <c r="E19" s="242"/>
      <c r="F19" s="243"/>
    </row>
    <row r="20" spans="1:6" x14ac:dyDescent="0.25">
      <c r="A20" s="238"/>
      <c r="B20" s="245" t="s">
        <v>776</v>
      </c>
      <c r="C20" s="250"/>
      <c r="D20" s="250"/>
      <c r="E20" s="242"/>
      <c r="F20" s="243"/>
    </row>
    <row r="21" spans="1:6" ht="8.1" customHeight="1" x14ac:dyDescent="0.25">
      <c r="A21" s="238"/>
      <c r="B21" s="249"/>
      <c r="C21" s="250"/>
      <c r="D21" s="250"/>
      <c r="E21" s="242"/>
      <c r="F21" s="243"/>
    </row>
    <row r="22" spans="1:6" ht="66" x14ac:dyDescent="0.25">
      <c r="A22" s="238">
        <v>2.1</v>
      </c>
      <c r="B22" s="254" t="s">
        <v>777</v>
      </c>
      <c r="C22" s="250" t="s">
        <v>771</v>
      </c>
      <c r="D22" s="250">
        <f>4*2</f>
        <v>8</v>
      </c>
      <c r="E22" s="242"/>
      <c r="F22" s="243">
        <f t="shared" si="0"/>
        <v>0</v>
      </c>
    </row>
    <row r="23" spans="1:6" x14ac:dyDescent="0.25">
      <c r="A23" s="238"/>
      <c r="B23" s="249"/>
      <c r="C23" s="250"/>
      <c r="D23" s="250"/>
      <c r="E23" s="242"/>
      <c r="F23" s="243"/>
    </row>
    <row r="24" spans="1:6" ht="26.4" x14ac:dyDescent="0.25">
      <c r="A24" s="238">
        <v>2.2000000000000002</v>
      </c>
      <c r="B24" s="254" t="s">
        <v>778</v>
      </c>
      <c r="C24" s="250" t="s">
        <v>771</v>
      </c>
      <c r="D24" s="250">
        <f>6*4*2</f>
        <v>48</v>
      </c>
      <c r="E24" s="242"/>
      <c r="F24" s="243">
        <f t="shared" si="0"/>
        <v>0</v>
      </c>
    </row>
    <row r="25" spans="1:6" x14ac:dyDescent="0.25">
      <c r="A25" s="238"/>
      <c r="B25" s="249"/>
      <c r="C25" s="250"/>
      <c r="D25" s="250"/>
      <c r="E25" s="242"/>
      <c r="F25" s="243"/>
    </row>
    <row r="26" spans="1:6" ht="39.6" x14ac:dyDescent="0.25">
      <c r="A26" s="238">
        <v>2.2999999999999998</v>
      </c>
      <c r="B26" s="255" t="s">
        <v>779</v>
      </c>
      <c r="C26" s="250" t="s">
        <v>771</v>
      </c>
      <c r="D26" s="250">
        <f>ROUNDUP((6000/180)*2,0)</f>
        <v>67</v>
      </c>
      <c r="E26" s="242"/>
      <c r="F26" s="243">
        <f t="shared" si="0"/>
        <v>0</v>
      </c>
    </row>
    <row r="27" spans="1:6" ht="8.1" customHeight="1" x14ac:dyDescent="0.25">
      <c r="A27" s="238"/>
      <c r="B27" s="255"/>
      <c r="C27" s="250"/>
      <c r="D27" s="250"/>
      <c r="E27" s="242"/>
      <c r="F27" s="243"/>
    </row>
    <row r="28" spans="1:6" ht="39.6" x14ac:dyDescent="0.25">
      <c r="A28" s="238">
        <v>2.4</v>
      </c>
      <c r="B28" s="256" t="s">
        <v>780</v>
      </c>
      <c r="C28" s="250" t="s">
        <v>771</v>
      </c>
      <c r="D28" s="250">
        <f>D26*2</f>
        <v>134</v>
      </c>
      <c r="E28" s="242"/>
      <c r="F28" s="243">
        <f t="shared" si="0"/>
        <v>0</v>
      </c>
    </row>
    <row r="29" spans="1:6" ht="8.1" customHeight="1" x14ac:dyDescent="0.25">
      <c r="A29" s="238"/>
      <c r="B29" s="249"/>
      <c r="C29" s="250"/>
      <c r="D29" s="250"/>
      <c r="E29" s="242"/>
      <c r="F29" s="243"/>
    </row>
    <row r="30" spans="1:6" ht="26.4" x14ac:dyDescent="0.25">
      <c r="A30" s="238">
        <v>2.5</v>
      </c>
      <c r="B30" s="255" t="s">
        <v>781</v>
      </c>
      <c r="C30" s="250" t="s">
        <v>771</v>
      </c>
      <c r="D30" s="250">
        <f>D28</f>
        <v>134</v>
      </c>
      <c r="E30" s="242"/>
      <c r="F30" s="243">
        <f t="shared" si="0"/>
        <v>0</v>
      </c>
    </row>
    <row r="31" spans="1:6" ht="8.1" customHeight="1" x14ac:dyDescent="0.25">
      <c r="A31" s="238"/>
      <c r="B31" s="255"/>
      <c r="C31" s="250"/>
      <c r="D31" s="250"/>
      <c r="E31" s="242"/>
      <c r="F31" s="243"/>
    </row>
    <row r="32" spans="1:6" ht="26.4" x14ac:dyDescent="0.25">
      <c r="A32" s="238">
        <v>2.6</v>
      </c>
      <c r="B32" s="256" t="s">
        <v>782</v>
      </c>
      <c r="C32" s="250" t="s">
        <v>771</v>
      </c>
      <c r="D32" s="250">
        <f>D30</f>
        <v>134</v>
      </c>
      <c r="E32" s="242"/>
      <c r="F32" s="243">
        <f t="shared" si="0"/>
        <v>0</v>
      </c>
    </row>
    <row r="33" spans="1:7" ht="8.1" customHeight="1" x14ac:dyDescent="0.25">
      <c r="A33" s="238"/>
      <c r="B33" s="249"/>
      <c r="C33" s="250"/>
      <c r="D33" s="250"/>
      <c r="E33" s="242"/>
      <c r="F33" s="243"/>
    </row>
    <row r="34" spans="1:7" ht="39.6" x14ac:dyDescent="0.25">
      <c r="A34" s="238">
        <v>2.7</v>
      </c>
      <c r="B34" s="256" t="s">
        <v>783</v>
      </c>
      <c r="C34" s="250" t="s">
        <v>771</v>
      </c>
      <c r="D34" s="250">
        <f>D26</f>
        <v>67</v>
      </c>
      <c r="E34" s="242"/>
      <c r="F34" s="243">
        <f t="shared" si="0"/>
        <v>0</v>
      </c>
      <c r="G34" s="257"/>
    </row>
    <row r="35" spans="1:7" x14ac:dyDescent="0.25">
      <c r="A35" s="238"/>
      <c r="B35" s="256"/>
      <c r="C35" s="250"/>
      <c r="D35" s="250"/>
      <c r="E35" s="242"/>
      <c r="F35" s="243"/>
      <c r="G35" s="257"/>
    </row>
    <row r="36" spans="1:7" ht="12.75" customHeight="1" x14ac:dyDescent="0.25">
      <c r="A36" s="238">
        <v>2.8</v>
      </c>
      <c r="B36" s="255" t="s">
        <v>784</v>
      </c>
      <c r="C36" s="250" t="s">
        <v>771</v>
      </c>
      <c r="D36" s="250">
        <f>D28</f>
        <v>134</v>
      </c>
      <c r="E36" s="242"/>
      <c r="F36" s="243">
        <f t="shared" si="0"/>
        <v>0</v>
      </c>
      <c r="G36" s="257"/>
    </row>
    <row r="37" spans="1:7" ht="12.75" customHeight="1" x14ac:dyDescent="0.25">
      <c r="A37" s="238"/>
      <c r="B37" s="255"/>
      <c r="C37" s="250"/>
      <c r="D37" s="250"/>
      <c r="E37" s="242"/>
      <c r="F37" s="243"/>
    </row>
    <row r="38" spans="1:7" x14ac:dyDescent="0.25">
      <c r="A38" s="238"/>
      <c r="B38" s="245" t="s">
        <v>785</v>
      </c>
      <c r="C38" s="250"/>
      <c r="D38" s="250"/>
      <c r="E38" s="242"/>
      <c r="F38" s="243"/>
    </row>
    <row r="39" spans="1:7" x14ac:dyDescent="0.25">
      <c r="A39" s="238"/>
      <c r="B39" s="255"/>
      <c r="C39" s="250"/>
      <c r="D39" s="250"/>
      <c r="E39" s="242"/>
      <c r="F39" s="243"/>
    </row>
    <row r="40" spans="1:7" ht="66" x14ac:dyDescent="0.25">
      <c r="A40" s="238">
        <v>2.9</v>
      </c>
      <c r="B40" s="258" t="s">
        <v>786</v>
      </c>
      <c r="C40" s="250" t="s">
        <v>771</v>
      </c>
      <c r="D40" s="251">
        <f>D28*1</f>
        <v>134</v>
      </c>
      <c r="E40" s="242"/>
      <c r="F40" s="243">
        <f t="shared" si="0"/>
        <v>0</v>
      </c>
    </row>
    <row r="41" spans="1:7" x14ac:dyDescent="0.25">
      <c r="A41" s="259"/>
      <c r="B41" s="254"/>
      <c r="C41" s="250"/>
      <c r="D41" s="250"/>
      <c r="E41" s="242"/>
      <c r="F41" s="243"/>
    </row>
    <row r="42" spans="1:7" x14ac:dyDescent="0.25">
      <c r="A42" s="244">
        <v>3</v>
      </c>
      <c r="B42" s="245" t="s">
        <v>787</v>
      </c>
      <c r="C42" s="250"/>
      <c r="D42" s="250"/>
      <c r="E42" s="242"/>
      <c r="F42" s="243"/>
    </row>
    <row r="43" spans="1:7" x14ac:dyDescent="0.25">
      <c r="A43" s="244"/>
      <c r="B43" s="245"/>
      <c r="C43" s="250"/>
      <c r="D43" s="250"/>
      <c r="E43" s="242"/>
      <c r="F43" s="243"/>
    </row>
    <row r="44" spans="1:7" ht="26.25" customHeight="1" x14ac:dyDescent="0.25">
      <c r="A44" s="238">
        <v>3.1</v>
      </c>
      <c r="B44" s="254" t="s">
        <v>788</v>
      </c>
      <c r="C44" s="250" t="s">
        <v>789</v>
      </c>
      <c r="D44" s="251">
        <f>6*5*2</f>
        <v>60</v>
      </c>
      <c r="E44" s="242"/>
      <c r="F44" s="243">
        <f t="shared" si="0"/>
        <v>0</v>
      </c>
    </row>
    <row r="45" spans="1:7" x14ac:dyDescent="0.25">
      <c r="A45" s="238"/>
      <c r="B45" s="255"/>
      <c r="C45" s="250"/>
      <c r="D45" s="251"/>
      <c r="E45" s="242"/>
      <c r="F45" s="243"/>
    </row>
    <row r="46" spans="1:7" ht="28.5" customHeight="1" x14ac:dyDescent="0.25">
      <c r="A46" s="238">
        <v>3.2</v>
      </c>
      <c r="B46" s="254" t="s">
        <v>790</v>
      </c>
      <c r="C46" s="250" t="s">
        <v>789</v>
      </c>
      <c r="D46" s="251">
        <f>D44</f>
        <v>60</v>
      </c>
      <c r="E46" s="242"/>
      <c r="F46" s="243">
        <f t="shared" si="0"/>
        <v>0</v>
      </c>
    </row>
    <row r="47" spans="1:7" ht="8.1" customHeight="1" x14ac:dyDescent="0.25">
      <c r="A47" s="238"/>
      <c r="B47" s="249"/>
      <c r="C47" s="250"/>
      <c r="D47" s="250"/>
      <c r="E47" s="242"/>
      <c r="F47" s="243"/>
    </row>
    <row r="48" spans="1:7" ht="47.4" customHeight="1" x14ac:dyDescent="0.25">
      <c r="A48" s="238">
        <v>4.0999999999999996</v>
      </c>
      <c r="B48" s="254" t="s">
        <v>791</v>
      </c>
      <c r="C48" s="250" t="s">
        <v>771</v>
      </c>
      <c r="D48" s="250">
        <f>2*2</f>
        <v>4</v>
      </c>
      <c r="E48" s="242"/>
      <c r="F48" s="243">
        <f t="shared" si="0"/>
        <v>0</v>
      </c>
      <c r="G48" s="260"/>
    </row>
    <row r="49" spans="1:6" x14ac:dyDescent="0.25">
      <c r="A49" s="238"/>
      <c r="B49" s="249"/>
      <c r="C49" s="250"/>
      <c r="D49" s="250"/>
      <c r="E49" s="242"/>
      <c r="F49" s="243"/>
    </row>
    <row r="50" spans="1:6" x14ac:dyDescent="0.25">
      <c r="A50" s="244">
        <v>5</v>
      </c>
      <c r="B50" s="245" t="s">
        <v>792</v>
      </c>
      <c r="C50" s="253"/>
      <c r="D50" s="250"/>
      <c r="E50" s="242"/>
      <c r="F50" s="243"/>
    </row>
    <row r="51" spans="1:6" x14ac:dyDescent="0.25">
      <c r="A51" s="238"/>
      <c r="B51" s="249"/>
      <c r="C51" s="250"/>
      <c r="D51" s="250"/>
      <c r="E51" s="242"/>
      <c r="F51" s="243"/>
    </row>
    <row r="52" spans="1:6" ht="39.6" x14ac:dyDescent="0.25">
      <c r="A52" s="261">
        <v>5.0999999999999996</v>
      </c>
      <c r="B52" s="249" t="s">
        <v>793</v>
      </c>
      <c r="C52" s="250" t="s">
        <v>794</v>
      </c>
      <c r="D52" s="250" t="s">
        <v>795</v>
      </c>
      <c r="E52" s="242"/>
      <c r="F52" s="243">
        <f>E52</f>
        <v>0</v>
      </c>
    </row>
    <row r="53" spans="1:6" ht="8.1" customHeight="1" x14ac:dyDescent="0.25">
      <c r="A53" s="238"/>
      <c r="B53" s="249"/>
      <c r="C53" s="250"/>
      <c r="D53" s="250"/>
      <c r="E53" s="242"/>
      <c r="F53" s="243"/>
    </row>
    <row r="54" spans="1:6" ht="39.6" x14ac:dyDescent="0.25">
      <c r="A54" s="262">
        <v>5.2</v>
      </c>
      <c r="B54" s="263" t="s">
        <v>796</v>
      </c>
      <c r="C54" s="250" t="s">
        <v>789</v>
      </c>
      <c r="D54" s="264">
        <f>(6+5+6+5)*2.5*2</f>
        <v>110</v>
      </c>
      <c r="E54" s="242"/>
      <c r="F54" s="243">
        <f>D54*E54</f>
        <v>0</v>
      </c>
    </row>
    <row r="55" spans="1:6" ht="9" customHeight="1" x14ac:dyDescent="0.25">
      <c r="A55" s="262"/>
      <c r="B55" s="263"/>
      <c r="C55" s="250"/>
      <c r="D55" s="264"/>
      <c r="E55" s="242"/>
      <c r="F55" s="243"/>
    </row>
    <row r="56" spans="1:6" s="266" customFormat="1" ht="15.9" customHeight="1" thickBot="1" x14ac:dyDescent="0.3">
      <c r="A56" s="293" t="s">
        <v>797</v>
      </c>
      <c r="B56" s="294"/>
      <c r="C56" s="294"/>
      <c r="D56" s="294"/>
      <c r="E56" s="295"/>
      <c r="F56" s="265">
        <f>SUM(F10:F54)</f>
        <v>0</v>
      </c>
    </row>
    <row r="57" spans="1:6" x14ac:dyDescent="0.25">
      <c r="A57" s="267"/>
      <c r="B57" s="268"/>
      <c r="C57" s="269"/>
      <c r="D57" s="270"/>
      <c r="E57" s="271"/>
      <c r="F57" s="272"/>
    </row>
    <row r="58" spans="1:6" ht="8.1" customHeight="1" x14ac:dyDescent="0.25">
      <c r="A58" s="267"/>
      <c r="B58" s="268"/>
      <c r="C58" s="269"/>
      <c r="D58" s="270"/>
      <c r="E58" s="271"/>
      <c r="F58" s="272"/>
    </row>
    <row r="59" spans="1:6" x14ac:dyDescent="0.25">
      <c r="A59" s="267"/>
      <c r="B59" s="268"/>
      <c r="C59" s="269"/>
      <c r="D59" s="270"/>
      <c r="E59" s="271"/>
      <c r="F59" s="272"/>
    </row>
    <row r="60" spans="1:6" x14ac:dyDescent="0.25">
      <c r="A60" s="267"/>
      <c r="B60" s="268"/>
      <c r="C60" s="269"/>
      <c r="D60" s="270"/>
      <c r="E60" s="271"/>
      <c r="F60" s="272"/>
    </row>
    <row r="61" spans="1:6" x14ac:dyDescent="0.25">
      <c r="A61" s="267"/>
      <c r="B61" s="268"/>
      <c r="C61" s="269"/>
      <c r="D61" s="270"/>
      <c r="E61" s="271"/>
      <c r="F61" s="272"/>
    </row>
    <row r="62" spans="1:6" x14ac:dyDescent="0.25">
      <c r="A62" s="267"/>
      <c r="B62" s="268"/>
      <c r="C62" s="269"/>
      <c r="D62" s="270"/>
      <c r="E62" s="271"/>
      <c r="F62" s="272"/>
    </row>
    <row r="63" spans="1:6" x14ac:dyDescent="0.25">
      <c r="A63" s="267"/>
      <c r="B63" s="268"/>
      <c r="C63" s="269"/>
      <c r="D63" s="270"/>
      <c r="E63" s="271"/>
      <c r="F63" s="272"/>
    </row>
    <row r="64" spans="1:6" x14ac:dyDescent="0.25">
      <c r="A64" s="267"/>
      <c r="B64" s="268"/>
      <c r="C64" s="269"/>
      <c r="D64" s="270"/>
      <c r="E64" s="271"/>
      <c r="F64" s="272"/>
    </row>
    <row r="65" spans="1:6" x14ac:dyDescent="0.25">
      <c r="A65" s="267"/>
      <c r="B65" s="268"/>
      <c r="C65" s="269"/>
      <c r="D65" s="270"/>
      <c r="E65" s="271"/>
      <c r="F65" s="272"/>
    </row>
    <row r="66" spans="1:6" x14ac:dyDescent="0.25">
      <c r="A66" s="267"/>
      <c r="B66" s="268"/>
      <c r="C66" s="269"/>
      <c r="D66" s="270"/>
      <c r="E66" s="271"/>
      <c r="F66" s="272"/>
    </row>
    <row r="67" spans="1:6" x14ac:dyDescent="0.25">
      <c r="A67" s="267"/>
      <c r="B67" s="268"/>
      <c r="C67" s="269"/>
      <c r="D67" s="270"/>
      <c r="E67" s="271"/>
      <c r="F67" s="272"/>
    </row>
    <row r="68" spans="1:6" x14ac:dyDescent="0.25">
      <c r="A68" s="267"/>
      <c r="B68" s="268"/>
      <c r="C68" s="269"/>
      <c r="D68" s="270"/>
      <c r="E68" s="271"/>
      <c r="F68" s="272"/>
    </row>
    <row r="69" spans="1:6" x14ac:dyDescent="0.25">
      <c r="A69" s="267"/>
      <c r="B69" s="268"/>
      <c r="C69" s="269"/>
      <c r="D69" s="270"/>
      <c r="E69" s="271"/>
      <c r="F69" s="272"/>
    </row>
    <row r="70" spans="1:6" x14ac:dyDescent="0.25">
      <c r="A70" s="267"/>
      <c r="B70" s="268"/>
      <c r="C70" s="269"/>
      <c r="D70" s="270"/>
      <c r="E70" s="271"/>
      <c r="F70" s="272"/>
    </row>
  </sheetData>
  <mergeCells count="1">
    <mergeCell ref="A56:E56"/>
  </mergeCells>
  <pageMargins left="0.74803149606299213" right="0.51181102362204722" top="0.70866141732283472" bottom="0.70866141732283472" header="0.31496062992125984" footer="0.31496062992125984"/>
  <pageSetup paperSize="9" scale="69" orientation="portrait" horizontalDpi="4294967292" verticalDpi="4294967293" r:id="rId1"/>
  <headerFooter alignWithMargins="0">
    <oddFooter>&amp;CPage &amp;P of &amp;N</oddFooter>
  </headerFooter>
  <rowBreaks count="1" manualBreakCount="1">
    <brk id="37"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97"/>
  <sheetViews>
    <sheetView view="pageBreakPreview" topLeftCell="A220" zoomScale="85" zoomScaleSheetLayoutView="85" workbookViewId="0">
      <selection activeCell="J189" sqref="J189"/>
    </sheetView>
  </sheetViews>
  <sheetFormatPr defaultColWidth="9" defaultRowHeight="14.4" x14ac:dyDescent="0.3"/>
  <cols>
    <col min="1" max="1" width="9" style="172" customWidth="1"/>
    <col min="2" max="2" width="48.44140625" bestFit="1" customWidth="1"/>
    <col min="3" max="3" width="6.109375" customWidth="1"/>
    <col min="4" max="4" width="11.5546875" style="173" bestFit="1" customWidth="1"/>
    <col min="5" max="5" width="13.109375" style="187" bestFit="1" customWidth="1"/>
    <col min="6" max="6" width="18.33203125" style="185" bestFit="1" customWidth="1"/>
  </cols>
  <sheetData>
    <row r="1" spans="1:6" s="115" customFormat="1" ht="13.2" x14ac:dyDescent="0.25">
      <c r="A1" s="298" t="s">
        <v>711</v>
      </c>
      <c r="B1" s="298"/>
      <c r="C1" s="298"/>
      <c r="D1" s="298"/>
      <c r="E1" s="298"/>
      <c r="F1" s="298"/>
    </row>
    <row r="2" spans="1:6" x14ac:dyDescent="0.3">
      <c r="A2" s="299" t="s">
        <v>798</v>
      </c>
      <c r="B2" s="299"/>
      <c r="C2" s="299"/>
      <c r="D2" s="299"/>
      <c r="E2" s="299"/>
      <c r="F2" s="299"/>
    </row>
    <row r="3" spans="1:6" ht="16.2" thickBot="1" x14ac:dyDescent="0.35">
      <c r="A3" s="116"/>
      <c r="B3" s="117"/>
      <c r="C3" s="118"/>
      <c r="D3" s="300"/>
      <c r="E3" s="300"/>
      <c r="F3" s="300"/>
    </row>
    <row r="4" spans="1:6" x14ac:dyDescent="0.3">
      <c r="A4" s="119" t="s">
        <v>172</v>
      </c>
      <c r="B4" s="120" t="s">
        <v>173</v>
      </c>
      <c r="C4" s="121" t="s">
        <v>174</v>
      </c>
      <c r="D4" s="122" t="s">
        <v>672</v>
      </c>
      <c r="E4" s="122" t="s">
        <v>673</v>
      </c>
      <c r="F4" s="188" t="s">
        <v>674</v>
      </c>
    </row>
    <row r="5" spans="1:6" ht="15" thickBot="1" x14ac:dyDescent="0.35">
      <c r="A5" s="123" t="s">
        <v>675</v>
      </c>
      <c r="B5" s="124"/>
      <c r="C5" s="125"/>
      <c r="D5" s="126"/>
      <c r="E5" s="189" t="s">
        <v>676</v>
      </c>
      <c r="F5" s="189" t="s">
        <v>676</v>
      </c>
    </row>
    <row r="6" spans="1:6" x14ac:dyDescent="0.3">
      <c r="A6" s="127"/>
      <c r="B6" s="128" t="s">
        <v>677</v>
      </c>
      <c r="C6" s="129"/>
      <c r="D6" s="130"/>
      <c r="E6" s="178"/>
      <c r="F6" s="190"/>
    </row>
    <row r="7" spans="1:6" x14ac:dyDescent="0.3">
      <c r="A7" s="127"/>
      <c r="B7" s="128"/>
      <c r="C7" s="129"/>
      <c r="D7" s="130"/>
      <c r="E7" s="178"/>
      <c r="F7" s="190"/>
    </row>
    <row r="8" spans="1:6" ht="39.6" x14ac:dyDescent="0.3">
      <c r="A8" s="131"/>
      <c r="B8" s="175" t="s">
        <v>698</v>
      </c>
      <c r="C8" s="129"/>
      <c r="D8" s="132"/>
      <c r="E8" s="199"/>
      <c r="F8" s="190"/>
    </row>
    <row r="9" spans="1:6" x14ac:dyDescent="0.3">
      <c r="A9" s="131"/>
      <c r="B9" s="133"/>
      <c r="C9" s="129"/>
      <c r="D9" s="132"/>
      <c r="E9" s="199"/>
      <c r="F9" s="190"/>
    </row>
    <row r="10" spans="1:6" ht="26.4" x14ac:dyDescent="0.3">
      <c r="A10" s="174" t="s">
        <v>131</v>
      </c>
      <c r="B10" s="134" t="s">
        <v>907</v>
      </c>
      <c r="C10" s="135" t="s">
        <v>49</v>
      </c>
      <c r="D10" s="132">
        <f>5300</f>
        <v>5300</v>
      </c>
      <c r="E10" s="199"/>
      <c r="F10" s="191">
        <f>D10*E10</f>
        <v>0</v>
      </c>
    </row>
    <row r="11" spans="1:6" x14ac:dyDescent="0.3">
      <c r="A11" s="131"/>
      <c r="B11" s="134"/>
      <c r="C11" s="135"/>
      <c r="D11" s="132"/>
      <c r="E11" s="179"/>
      <c r="F11" s="192"/>
    </row>
    <row r="12" spans="1:6" x14ac:dyDescent="0.3">
      <c r="A12" s="174" t="s">
        <v>132</v>
      </c>
      <c r="B12" s="134" t="s">
        <v>763</v>
      </c>
      <c r="C12" s="135" t="s">
        <v>49</v>
      </c>
      <c r="D12" s="132">
        <v>60</v>
      </c>
      <c r="E12" s="199"/>
      <c r="F12" s="191">
        <f>D12*E12</f>
        <v>0</v>
      </c>
    </row>
    <row r="13" spans="1:6" x14ac:dyDescent="0.3">
      <c r="A13" s="137"/>
      <c r="B13" s="138"/>
      <c r="C13" s="136"/>
      <c r="D13" s="130"/>
      <c r="E13" s="178"/>
      <c r="F13" s="193"/>
    </row>
    <row r="14" spans="1:6" x14ac:dyDescent="0.3">
      <c r="A14" s="127"/>
      <c r="B14" s="128" t="s">
        <v>714</v>
      </c>
      <c r="C14" s="129"/>
      <c r="D14" s="130"/>
      <c r="E14" s="178"/>
      <c r="F14" s="190"/>
    </row>
    <row r="15" spans="1:6" x14ac:dyDescent="0.3">
      <c r="A15" s="127"/>
      <c r="B15" s="128"/>
      <c r="C15" s="129"/>
      <c r="D15" s="130"/>
      <c r="E15" s="178"/>
      <c r="F15" s="190"/>
    </row>
    <row r="16" spans="1:6" ht="39.6" x14ac:dyDescent="0.3">
      <c r="A16" s="131"/>
      <c r="B16" s="175" t="s">
        <v>715</v>
      </c>
      <c r="C16" s="129"/>
      <c r="D16" s="132"/>
      <c r="E16" s="178"/>
      <c r="F16" s="190"/>
    </row>
    <row r="17" spans="1:6" ht="7.5" customHeight="1" x14ac:dyDescent="0.3">
      <c r="A17" s="131"/>
      <c r="B17" s="133"/>
      <c r="C17" s="129"/>
      <c r="D17" s="132"/>
      <c r="E17" s="178"/>
      <c r="F17" s="190"/>
    </row>
    <row r="18" spans="1:6" x14ac:dyDescent="0.3">
      <c r="A18" s="131" t="s">
        <v>148</v>
      </c>
      <c r="B18" s="134" t="s">
        <v>716</v>
      </c>
      <c r="C18" s="135" t="s">
        <v>44</v>
      </c>
      <c r="D18" s="132">
        <v>2</v>
      </c>
      <c r="E18" s="178"/>
      <c r="F18" s="191">
        <f>D18*E18</f>
        <v>0</v>
      </c>
    </row>
    <row r="19" spans="1:6" x14ac:dyDescent="0.3">
      <c r="A19" s="137"/>
      <c r="B19" s="138"/>
      <c r="C19" s="136"/>
      <c r="D19" s="130"/>
      <c r="E19" s="178"/>
      <c r="F19" s="191"/>
    </row>
    <row r="20" spans="1:6" x14ac:dyDescent="0.3">
      <c r="A20" s="131" t="s">
        <v>717</v>
      </c>
      <c r="B20" s="134" t="s">
        <v>718</v>
      </c>
      <c r="C20" s="135" t="s">
        <v>44</v>
      </c>
      <c r="D20" s="132">
        <v>2</v>
      </c>
      <c r="E20" s="178"/>
      <c r="F20" s="191">
        <f t="shared" ref="F20" si="0">D20*E20</f>
        <v>0</v>
      </c>
    </row>
    <row r="21" spans="1:6" x14ac:dyDescent="0.3">
      <c r="A21" s="137"/>
      <c r="B21" s="138"/>
      <c r="C21" s="136"/>
      <c r="D21" s="130"/>
      <c r="E21" s="178"/>
      <c r="F21" s="191"/>
    </row>
    <row r="22" spans="1:6" x14ac:dyDescent="0.3">
      <c r="A22" s="137"/>
      <c r="B22" s="138"/>
      <c r="C22" s="136"/>
      <c r="D22" s="130"/>
      <c r="E22" s="178"/>
      <c r="F22" s="193"/>
    </row>
    <row r="23" spans="1:6" x14ac:dyDescent="0.3">
      <c r="A23" s="137"/>
      <c r="B23" s="142" t="s">
        <v>679</v>
      </c>
      <c r="C23" s="136"/>
      <c r="D23" s="130"/>
      <c r="E23" s="179"/>
      <c r="F23" s="192"/>
    </row>
    <row r="24" spans="1:6" x14ac:dyDescent="0.3">
      <c r="A24" s="137"/>
      <c r="B24" s="143"/>
      <c r="C24" s="136"/>
      <c r="D24" s="130"/>
      <c r="E24" s="178"/>
      <c r="F24" s="193"/>
    </row>
    <row r="25" spans="1:6" ht="39.6" x14ac:dyDescent="0.3">
      <c r="A25" s="131" t="s">
        <v>158</v>
      </c>
      <c r="B25" s="144" t="s">
        <v>680</v>
      </c>
      <c r="C25" s="136" t="s">
        <v>149</v>
      </c>
      <c r="D25" s="132">
        <f>D10*2/10000</f>
        <v>1.06</v>
      </c>
      <c r="E25" s="178"/>
      <c r="F25" s="191">
        <f>D25*E25</f>
        <v>0</v>
      </c>
    </row>
    <row r="26" spans="1:6" x14ac:dyDescent="0.3">
      <c r="A26" s="131"/>
      <c r="B26" s="144"/>
      <c r="C26" s="136"/>
      <c r="D26" s="132"/>
      <c r="E26" s="178"/>
      <c r="F26" s="191"/>
    </row>
    <row r="27" spans="1:6" x14ac:dyDescent="0.3">
      <c r="A27" s="137"/>
      <c r="B27" s="145"/>
      <c r="C27" s="136"/>
      <c r="D27" s="132"/>
      <c r="E27" s="178"/>
      <c r="F27" s="193"/>
    </row>
    <row r="28" spans="1:6" ht="40.200000000000003" x14ac:dyDescent="0.3">
      <c r="A28" s="146"/>
      <c r="B28" s="176" t="s">
        <v>681</v>
      </c>
      <c r="C28" s="136"/>
      <c r="D28" s="132"/>
      <c r="E28" s="179"/>
      <c r="F28" s="192"/>
    </row>
    <row r="29" spans="1:6" x14ac:dyDescent="0.3">
      <c r="A29" s="137"/>
      <c r="B29" s="145"/>
      <c r="C29" s="136"/>
      <c r="D29" s="132"/>
      <c r="E29" s="178"/>
      <c r="F29" s="193"/>
    </row>
    <row r="30" spans="1:6" x14ac:dyDescent="0.3">
      <c r="A30" s="137" t="s">
        <v>150</v>
      </c>
      <c r="B30" s="147" t="s">
        <v>682</v>
      </c>
      <c r="C30" s="135" t="s">
        <v>44</v>
      </c>
      <c r="D30" s="132">
        <v>20</v>
      </c>
      <c r="E30" s="178"/>
      <c r="F30" s="191">
        <f>D30*E30</f>
        <v>0</v>
      </c>
    </row>
    <row r="31" spans="1:6" x14ac:dyDescent="0.3">
      <c r="A31" s="137"/>
      <c r="B31" s="147"/>
      <c r="C31" s="136"/>
      <c r="D31" s="132"/>
      <c r="E31" s="179"/>
      <c r="F31" s="192"/>
    </row>
    <row r="32" spans="1:6" x14ac:dyDescent="0.3">
      <c r="A32" s="137" t="s">
        <v>151</v>
      </c>
      <c r="B32" s="147" t="s">
        <v>683</v>
      </c>
      <c r="C32" s="135" t="s">
        <v>44</v>
      </c>
      <c r="D32" s="132">
        <v>20</v>
      </c>
      <c r="E32" s="178"/>
      <c r="F32" s="191">
        <f>D32*E32</f>
        <v>0</v>
      </c>
    </row>
    <row r="33" spans="1:6" x14ac:dyDescent="0.3">
      <c r="A33" s="137"/>
      <c r="B33" s="147"/>
      <c r="C33" s="135"/>
      <c r="D33" s="132"/>
      <c r="E33" s="178"/>
      <c r="F33" s="191"/>
    </row>
    <row r="34" spans="1:6" x14ac:dyDescent="0.3">
      <c r="A34" s="137" t="s">
        <v>152</v>
      </c>
      <c r="B34" s="147" t="s">
        <v>684</v>
      </c>
      <c r="C34" s="135" t="s">
        <v>44</v>
      </c>
      <c r="D34" s="132">
        <v>20</v>
      </c>
      <c r="E34" s="178"/>
      <c r="F34" s="191">
        <f>D34*E34</f>
        <v>0</v>
      </c>
    </row>
    <row r="35" spans="1:6" x14ac:dyDescent="0.3">
      <c r="A35" s="137"/>
      <c r="B35" s="147"/>
      <c r="C35" s="135"/>
      <c r="D35" s="132"/>
      <c r="E35" s="178"/>
      <c r="F35" s="191"/>
    </row>
    <row r="36" spans="1:6" x14ac:dyDescent="0.3">
      <c r="A36" s="137"/>
      <c r="B36" s="142" t="s">
        <v>685</v>
      </c>
      <c r="C36" s="136"/>
      <c r="D36" s="130"/>
      <c r="E36" s="179"/>
      <c r="F36" s="192"/>
    </row>
    <row r="37" spans="1:6" x14ac:dyDescent="0.3">
      <c r="A37" s="146"/>
      <c r="B37" s="148"/>
      <c r="C37" s="136"/>
      <c r="D37" s="132"/>
      <c r="E37" s="179"/>
      <c r="F37" s="192"/>
    </row>
    <row r="38" spans="1:6" ht="79.2" x14ac:dyDescent="0.3">
      <c r="A38" s="149"/>
      <c r="B38" s="177" t="s">
        <v>830</v>
      </c>
      <c r="C38" s="150"/>
      <c r="D38" s="151"/>
      <c r="E38" s="180"/>
      <c r="F38" s="192"/>
    </row>
    <row r="39" spans="1:6" x14ac:dyDescent="0.3">
      <c r="A39" s="149"/>
      <c r="B39" s="152"/>
      <c r="C39" s="150"/>
      <c r="D39" s="151"/>
      <c r="E39" s="180"/>
      <c r="F39" s="192"/>
    </row>
    <row r="40" spans="1:6" ht="26.4" x14ac:dyDescent="0.3">
      <c r="A40" s="153" t="s">
        <v>719</v>
      </c>
      <c r="B40" s="154" t="s">
        <v>905</v>
      </c>
      <c r="C40" s="155" t="s">
        <v>49</v>
      </c>
      <c r="D40" s="151">
        <v>20</v>
      </c>
      <c r="E40" s="181"/>
      <c r="F40" s="191">
        <f>D40*E40</f>
        <v>0</v>
      </c>
    </row>
    <row r="41" spans="1:6" x14ac:dyDescent="0.3">
      <c r="A41" s="153"/>
      <c r="B41" s="154"/>
      <c r="C41" s="155"/>
      <c r="D41" s="151"/>
      <c r="E41" s="181"/>
      <c r="F41" s="191"/>
    </row>
    <row r="42" spans="1:6" ht="26.4" x14ac:dyDescent="0.3">
      <c r="A42" s="153" t="s">
        <v>719</v>
      </c>
      <c r="B42" s="154" t="s">
        <v>906</v>
      </c>
      <c r="C42" s="155" t="s">
        <v>49</v>
      </c>
      <c r="D42" s="151">
        <v>60</v>
      </c>
      <c r="E42" s="181"/>
      <c r="F42" s="191">
        <f>D42*E42</f>
        <v>0</v>
      </c>
    </row>
    <row r="43" spans="1:6" x14ac:dyDescent="0.3">
      <c r="A43" s="153"/>
      <c r="B43" s="154"/>
      <c r="C43" s="155"/>
      <c r="D43" s="151"/>
      <c r="E43" s="181"/>
      <c r="F43" s="191"/>
    </row>
    <row r="44" spans="1:6" ht="39.6" x14ac:dyDescent="0.3">
      <c r="A44" s="153" t="s">
        <v>719</v>
      </c>
      <c r="B44" s="154" t="s">
        <v>904</v>
      </c>
      <c r="C44" s="155" t="s">
        <v>49</v>
      </c>
      <c r="D44" s="151">
        <v>60</v>
      </c>
      <c r="E44" s="181"/>
      <c r="F44" s="191">
        <f>D44*E44</f>
        <v>0</v>
      </c>
    </row>
    <row r="45" spans="1:6" x14ac:dyDescent="0.3">
      <c r="A45" s="153"/>
      <c r="B45" s="156"/>
      <c r="C45" s="150"/>
      <c r="D45" s="151"/>
      <c r="E45" s="180"/>
      <c r="F45" s="192"/>
    </row>
    <row r="46" spans="1:6" ht="26.4" x14ac:dyDescent="0.3">
      <c r="A46" s="153" t="s">
        <v>720</v>
      </c>
      <c r="B46" s="154" t="s">
        <v>908</v>
      </c>
      <c r="C46" s="155" t="s">
        <v>49</v>
      </c>
      <c r="D46" s="151">
        <v>1100</v>
      </c>
      <c r="E46" s="181"/>
      <c r="F46" s="191">
        <f>D46*E46</f>
        <v>0</v>
      </c>
    </row>
    <row r="47" spans="1:6" x14ac:dyDescent="0.3">
      <c r="A47" s="153"/>
      <c r="B47" s="156"/>
      <c r="C47" s="150"/>
      <c r="D47" s="151"/>
      <c r="E47" s="180"/>
      <c r="F47" s="192"/>
    </row>
    <row r="48" spans="1:6" x14ac:dyDescent="0.3">
      <c r="A48" s="153" t="s">
        <v>721</v>
      </c>
      <c r="B48" s="154" t="s">
        <v>686</v>
      </c>
      <c r="C48" s="155" t="s">
        <v>49</v>
      </c>
      <c r="D48" s="151">
        <v>2200</v>
      </c>
      <c r="E48" s="181"/>
      <c r="F48" s="191">
        <f>D48*E48</f>
        <v>0</v>
      </c>
    </row>
    <row r="49" spans="1:6" x14ac:dyDescent="0.3">
      <c r="A49" s="153"/>
      <c r="B49" s="156"/>
      <c r="C49" s="150"/>
      <c r="D49" s="151"/>
      <c r="E49" s="180"/>
      <c r="F49" s="192"/>
    </row>
    <row r="50" spans="1:6" x14ac:dyDescent="0.3">
      <c r="A50" s="153" t="s">
        <v>671</v>
      </c>
      <c r="B50" s="154" t="s">
        <v>722</v>
      </c>
      <c r="C50" s="155" t="s">
        <v>49</v>
      </c>
      <c r="D50" s="151">
        <v>1000</v>
      </c>
      <c r="E50" s="181"/>
      <c r="F50" s="191">
        <f>D50*E50</f>
        <v>0</v>
      </c>
    </row>
    <row r="51" spans="1:6" x14ac:dyDescent="0.3">
      <c r="A51" s="153"/>
      <c r="B51" s="156"/>
      <c r="C51" s="150"/>
      <c r="D51" s="151"/>
      <c r="E51" s="180"/>
      <c r="F51" s="192"/>
    </row>
    <row r="52" spans="1:6" x14ac:dyDescent="0.3">
      <c r="A52" s="153" t="s">
        <v>723</v>
      </c>
      <c r="B52" s="154" t="s">
        <v>724</v>
      </c>
      <c r="C52" s="155" t="s">
        <v>49</v>
      </c>
      <c r="D52" s="151">
        <v>1000</v>
      </c>
      <c r="E52" s="181"/>
      <c r="F52" s="191">
        <f>D52*E52</f>
        <v>0</v>
      </c>
    </row>
    <row r="53" spans="1:6" x14ac:dyDescent="0.3">
      <c r="A53" s="153"/>
      <c r="B53" s="154"/>
      <c r="C53" s="155"/>
      <c r="D53" s="151"/>
      <c r="E53" s="181"/>
      <c r="F53" s="191"/>
    </row>
    <row r="54" spans="1:6" ht="53.4" x14ac:dyDescent="0.3">
      <c r="A54" s="149"/>
      <c r="B54" s="202" t="s">
        <v>725</v>
      </c>
      <c r="C54" s="150"/>
      <c r="D54" s="151"/>
      <c r="E54" s="180"/>
      <c r="F54" s="193"/>
    </row>
    <row r="55" spans="1:6" x14ac:dyDescent="0.3">
      <c r="A55" s="153"/>
      <c r="B55" s="154"/>
      <c r="C55" s="155"/>
      <c r="D55" s="151"/>
      <c r="E55" s="181"/>
      <c r="F55" s="191"/>
    </row>
    <row r="56" spans="1:6" ht="26.4" x14ac:dyDescent="0.3">
      <c r="A56" s="137" t="s">
        <v>851</v>
      </c>
      <c r="B56" s="157" t="s">
        <v>854</v>
      </c>
      <c r="C56" s="135" t="s">
        <v>44</v>
      </c>
      <c r="D56" s="132">
        <v>10</v>
      </c>
      <c r="E56" s="178"/>
      <c r="F56" s="191">
        <f>D56*E56</f>
        <v>0</v>
      </c>
    </row>
    <row r="57" spans="1:6" x14ac:dyDescent="0.3">
      <c r="A57" s="137"/>
      <c r="B57" s="145"/>
      <c r="C57" s="136"/>
      <c r="D57" s="132"/>
      <c r="E57" s="179"/>
      <c r="F57" s="192"/>
    </row>
    <row r="58" spans="1:6" x14ac:dyDescent="0.3">
      <c r="A58" s="153" t="s">
        <v>852</v>
      </c>
      <c r="B58" s="157" t="s">
        <v>855</v>
      </c>
      <c r="C58" s="155" t="s">
        <v>44</v>
      </c>
      <c r="D58" s="151">
        <v>2</v>
      </c>
      <c r="E58" s="181"/>
      <c r="F58" s="191">
        <f>D58*E58</f>
        <v>0</v>
      </c>
    </row>
    <row r="59" spans="1:6" x14ac:dyDescent="0.3">
      <c r="A59" s="153"/>
      <c r="B59" s="157"/>
      <c r="C59" s="155"/>
      <c r="D59" s="151"/>
      <c r="E59" s="181"/>
      <c r="F59" s="191"/>
    </row>
    <row r="60" spans="1:6" ht="26.4" x14ac:dyDescent="0.3">
      <c r="A60" s="153" t="s">
        <v>853</v>
      </c>
      <c r="B60" s="157" t="s">
        <v>856</v>
      </c>
      <c r="C60" s="155" t="s">
        <v>44</v>
      </c>
      <c r="D60" s="151">
        <v>4</v>
      </c>
      <c r="E60" s="181"/>
      <c r="F60" s="191">
        <f>D60*E60</f>
        <v>0</v>
      </c>
    </row>
    <row r="61" spans="1:6" x14ac:dyDescent="0.3">
      <c r="A61" s="153"/>
      <c r="B61" s="157"/>
      <c r="C61" s="155"/>
      <c r="D61" s="151"/>
      <c r="E61" s="181"/>
      <c r="F61" s="191"/>
    </row>
    <row r="62" spans="1:6" x14ac:dyDescent="0.3">
      <c r="A62" s="153"/>
      <c r="B62" s="156"/>
      <c r="C62" s="150"/>
      <c r="D62" s="151"/>
      <c r="E62" s="180"/>
      <c r="F62" s="193"/>
    </row>
    <row r="63" spans="1:6" ht="27" x14ac:dyDescent="0.3">
      <c r="A63" s="146"/>
      <c r="B63" s="158" t="s">
        <v>726</v>
      </c>
      <c r="C63" s="136"/>
      <c r="D63" s="132"/>
      <c r="E63" s="179"/>
      <c r="F63" s="191"/>
    </row>
    <row r="64" spans="1:6" x14ac:dyDescent="0.3">
      <c r="A64" s="137"/>
      <c r="B64" s="145"/>
      <c r="C64" s="136"/>
      <c r="D64" s="132"/>
      <c r="E64" s="178"/>
      <c r="F64" s="191"/>
    </row>
    <row r="65" spans="1:6" x14ac:dyDescent="0.3">
      <c r="A65" s="153" t="s">
        <v>857</v>
      </c>
      <c r="B65" s="154" t="s">
        <v>858</v>
      </c>
      <c r="C65" s="155" t="s">
        <v>44</v>
      </c>
      <c r="D65" s="151">
        <v>3</v>
      </c>
      <c r="E65" s="181"/>
      <c r="F65" s="191">
        <f>D65*E65</f>
        <v>0</v>
      </c>
    </row>
    <row r="66" spans="1:6" x14ac:dyDescent="0.3">
      <c r="A66" s="137"/>
      <c r="B66" s="147"/>
      <c r="C66" s="135"/>
      <c r="D66" s="132"/>
      <c r="E66" s="178"/>
      <c r="F66" s="191"/>
    </row>
    <row r="67" spans="1:6" ht="27" x14ac:dyDescent="0.3">
      <c r="A67" s="146"/>
      <c r="B67" s="148" t="s">
        <v>727</v>
      </c>
      <c r="C67" s="136"/>
      <c r="D67" s="132"/>
      <c r="E67" s="178"/>
      <c r="F67" s="191"/>
    </row>
    <row r="68" spans="1:6" x14ac:dyDescent="0.3">
      <c r="A68" s="137"/>
      <c r="B68" s="145"/>
      <c r="C68" s="136"/>
      <c r="D68" s="132"/>
      <c r="E68" s="178"/>
      <c r="F68" s="191"/>
    </row>
    <row r="69" spans="1:6" x14ac:dyDescent="0.3">
      <c r="A69" s="153" t="s">
        <v>859</v>
      </c>
      <c r="B69" s="154" t="s">
        <v>728</v>
      </c>
      <c r="C69" s="155" t="s">
        <v>44</v>
      </c>
      <c r="D69" s="151">
        <v>6</v>
      </c>
      <c r="E69" s="181"/>
      <c r="F69" s="191">
        <f t="shared" ref="F69:F73" si="1">D69*E69</f>
        <v>0</v>
      </c>
    </row>
    <row r="70" spans="1:6" x14ac:dyDescent="0.3">
      <c r="A70" s="153"/>
      <c r="B70" s="156"/>
      <c r="C70" s="150"/>
      <c r="D70" s="151"/>
      <c r="E70" s="180"/>
      <c r="F70" s="191"/>
    </row>
    <row r="71" spans="1:6" x14ac:dyDescent="0.3">
      <c r="A71" s="153" t="s">
        <v>861</v>
      </c>
      <c r="B71" s="154" t="s">
        <v>729</v>
      </c>
      <c r="C71" s="155" t="s">
        <v>44</v>
      </c>
      <c r="D71" s="151">
        <v>2</v>
      </c>
      <c r="E71" s="181"/>
      <c r="F71" s="191">
        <f t="shared" si="1"/>
        <v>0</v>
      </c>
    </row>
    <row r="72" spans="1:6" x14ac:dyDescent="0.3">
      <c r="A72" s="153"/>
      <c r="B72" s="154"/>
      <c r="C72" s="155"/>
      <c r="D72" s="151"/>
      <c r="E72" s="181"/>
      <c r="F72" s="191"/>
    </row>
    <row r="73" spans="1:6" x14ac:dyDescent="0.3">
      <c r="A73" s="153" t="s">
        <v>862</v>
      </c>
      <c r="B73" s="154" t="s">
        <v>730</v>
      </c>
      <c r="C73" s="155" t="s">
        <v>44</v>
      </c>
      <c r="D73" s="151">
        <v>2</v>
      </c>
      <c r="E73" s="181"/>
      <c r="F73" s="191">
        <f t="shared" si="1"/>
        <v>0</v>
      </c>
    </row>
    <row r="74" spans="1:6" x14ac:dyDescent="0.3">
      <c r="A74" s="137"/>
      <c r="B74" s="154"/>
      <c r="C74" s="135"/>
      <c r="D74" s="132"/>
      <c r="E74" s="178"/>
      <c r="F74" s="191"/>
    </row>
    <row r="75" spans="1:6" x14ac:dyDescent="0.3">
      <c r="A75" s="153" t="s">
        <v>863</v>
      </c>
      <c r="B75" s="154" t="s">
        <v>731</v>
      </c>
      <c r="C75" s="135" t="s">
        <v>44</v>
      </c>
      <c r="D75" s="132">
        <v>6</v>
      </c>
      <c r="E75" s="178"/>
      <c r="F75" s="191">
        <f>D75*E75</f>
        <v>0</v>
      </c>
    </row>
    <row r="76" spans="1:6" x14ac:dyDescent="0.3">
      <c r="A76" s="137"/>
      <c r="B76" s="154"/>
      <c r="C76" s="135"/>
      <c r="D76" s="132"/>
      <c r="E76" s="178"/>
      <c r="F76" s="191"/>
    </row>
    <row r="77" spans="1:6" x14ac:dyDescent="0.3">
      <c r="A77" s="153" t="s">
        <v>860</v>
      </c>
      <c r="B77" s="154" t="s">
        <v>732</v>
      </c>
      <c r="C77" s="135" t="s">
        <v>44</v>
      </c>
      <c r="D77" s="132">
        <v>4</v>
      </c>
      <c r="E77" s="178"/>
      <c r="F77" s="191">
        <f>D77*E77</f>
        <v>0</v>
      </c>
    </row>
    <row r="78" spans="1:6" x14ac:dyDescent="0.3">
      <c r="A78" s="137"/>
      <c r="B78" s="154"/>
      <c r="C78" s="135"/>
      <c r="D78" s="132"/>
      <c r="E78" s="178"/>
      <c r="F78" s="191"/>
    </row>
    <row r="79" spans="1:6" x14ac:dyDescent="0.3">
      <c r="A79" s="153" t="s">
        <v>864</v>
      </c>
      <c r="B79" s="154" t="s">
        <v>733</v>
      </c>
      <c r="C79" s="135" t="s">
        <v>44</v>
      </c>
      <c r="D79" s="132">
        <v>2</v>
      </c>
      <c r="E79" s="178"/>
      <c r="F79" s="191">
        <f>D79*E79</f>
        <v>0</v>
      </c>
    </row>
    <row r="80" spans="1:6" x14ac:dyDescent="0.3">
      <c r="A80" s="137"/>
      <c r="B80" s="154"/>
      <c r="C80" s="135"/>
      <c r="D80" s="132"/>
      <c r="E80" s="178"/>
      <c r="F80" s="191"/>
    </row>
    <row r="81" spans="1:6" x14ac:dyDescent="0.3">
      <c r="A81" s="153" t="s">
        <v>866</v>
      </c>
      <c r="B81" s="154" t="s">
        <v>867</v>
      </c>
      <c r="C81" s="135" t="s">
        <v>44</v>
      </c>
      <c r="D81" s="132">
        <v>38</v>
      </c>
      <c r="E81" s="178"/>
      <c r="F81" s="191">
        <f>D81*E81</f>
        <v>0</v>
      </c>
    </row>
    <row r="82" spans="1:6" x14ac:dyDescent="0.3">
      <c r="A82" s="153"/>
      <c r="B82" s="154"/>
      <c r="C82" s="135"/>
      <c r="D82" s="132"/>
      <c r="E82" s="178"/>
      <c r="F82" s="191"/>
    </row>
    <row r="83" spans="1:6" x14ac:dyDescent="0.3">
      <c r="A83" s="153" t="s">
        <v>865</v>
      </c>
      <c r="B83" s="154" t="s">
        <v>734</v>
      </c>
      <c r="C83" s="135" t="s">
        <v>44</v>
      </c>
      <c r="D83" s="132">
        <v>1</v>
      </c>
      <c r="E83" s="178"/>
      <c r="F83" s="191">
        <f>D83*E83</f>
        <v>0</v>
      </c>
    </row>
    <row r="84" spans="1:6" ht="15" thickBot="1" x14ac:dyDescent="0.35">
      <c r="A84" s="137"/>
      <c r="B84" s="154"/>
      <c r="C84" s="135"/>
      <c r="D84" s="132"/>
      <c r="E84" s="178"/>
      <c r="F84" s="191"/>
    </row>
    <row r="85" spans="1:6" ht="15" thickBot="1" x14ac:dyDescent="0.35">
      <c r="A85" s="301" t="s">
        <v>678</v>
      </c>
      <c r="B85" s="302"/>
      <c r="C85" s="302"/>
      <c r="D85" s="302"/>
      <c r="E85" s="302"/>
      <c r="F85" s="278">
        <f>SUM(F7:F81)</f>
        <v>0</v>
      </c>
    </row>
    <row r="86" spans="1:6" ht="27" x14ac:dyDescent="0.3">
      <c r="A86" s="146"/>
      <c r="B86" s="148" t="s">
        <v>735</v>
      </c>
      <c r="C86" s="136"/>
      <c r="D86" s="132"/>
      <c r="E86" s="178"/>
      <c r="F86" s="193"/>
    </row>
    <row r="87" spans="1:6" s="115" customFormat="1" ht="20.100000000000001" customHeight="1" x14ac:dyDescent="0.25">
      <c r="A87" s="137"/>
      <c r="B87" s="145"/>
      <c r="C87" s="136"/>
      <c r="D87" s="132"/>
      <c r="E87" s="178"/>
      <c r="F87" s="193"/>
    </row>
    <row r="88" spans="1:6" s="203" customFormat="1" ht="39.6" x14ac:dyDescent="0.3">
      <c r="A88" s="137" t="s">
        <v>873</v>
      </c>
      <c r="B88" s="144" t="s">
        <v>869</v>
      </c>
      <c r="C88" s="135" t="s">
        <v>44</v>
      </c>
      <c r="D88" s="132">
        <v>3</v>
      </c>
      <c r="E88" s="178"/>
      <c r="F88" s="191">
        <f>D88*E88</f>
        <v>0</v>
      </c>
    </row>
    <row r="89" spans="1:6" s="203" customFormat="1" x14ac:dyDescent="0.3">
      <c r="A89" s="159"/>
      <c r="B89" s="160"/>
      <c r="C89" s="136"/>
      <c r="D89" s="161"/>
      <c r="E89" s="178"/>
      <c r="F89" s="191"/>
    </row>
    <row r="90" spans="1:6" s="203" customFormat="1" ht="39.6" x14ac:dyDescent="0.3">
      <c r="A90" s="137" t="s">
        <v>837</v>
      </c>
      <c r="B90" s="144" t="s">
        <v>870</v>
      </c>
      <c r="C90" s="135" t="s">
        <v>44</v>
      </c>
      <c r="D90" s="132">
        <v>3</v>
      </c>
      <c r="E90" s="178"/>
      <c r="F90" s="191">
        <f t="shared" ref="F90:F159" si="2">D90*E90</f>
        <v>0</v>
      </c>
    </row>
    <row r="91" spans="1:6" s="203" customFormat="1" x14ac:dyDescent="0.3">
      <c r="A91" s="137"/>
      <c r="B91" s="144"/>
      <c r="C91" s="135"/>
      <c r="D91" s="132"/>
      <c r="E91" s="178"/>
      <c r="F91" s="191"/>
    </row>
    <row r="92" spans="1:6" s="203" customFormat="1" ht="39.6" x14ac:dyDescent="0.3">
      <c r="A92" s="137" t="s">
        <v>832</v>
      </c>
      <c r="B92" s="144" t="s">
        <v>871</v>
      </c>
      <c r="C92" s="135" t="s">
        <v>44</v>
      </c>
      <c r="D92" s="132">
        <v>1</v>
      </c>
      <c r="E92" s="178"/>
      <c r="F92" s="191">
        <f>D92*E92</f>
        <v>0</v>
      </c>
    </row>
    <row r="93" spans="1:6" s="203" customFormat="1" x14ac:dyDescent="0.3">
      <c r="A93" s="159"/>
      <c r="B93" s="160"/>
      <c r="C93" s="136"/>
      <c r="D93" s="161"/>
      <c r="E93" s="178"/>
      <c r="F93" s="191"/>
    </row>
    <row r="94" spans="1:6" s="203" customFormat="1" ht="39.6" x14ac:dyDescent="0.3">
      <c r="A94" s="137" t="s">
        <v>834</v>
      </c>
      <c r="B94" s="144" t="s">
        <v>868</v>
      </c>
      <c r="C94" s="135" t="s">
        <v>44</v>
      </c>
      <c r="D94" s="132">
        <v>28</v>
      </c>
      <c r="E94" s="178"/>
      <c r="F94" s="191">
        <f>D94*E94</f>
        <v>0</v>
      </c>
    </row>
    <row r="95" spans="1:6" s="203" customFormat="1" x14ac:dyDescent="0.3">
      <c r="A95" s="137"/>
      <c r="B95" s="144"/>
      <c r="C95" s="135"/>
      <c r="D95" s="132"/>
      <c r="E95" s="178"/>
      <c r="F95" s="191"/>
    </row>
    <row r="96" spans="1:6" s="203" customFormat="1" ht="39.6" x14ac:dyDescent="0.3">
      <c r="A96" s="137" t="s">
        <v>838</v>
      </c>
      <c r="B96" s="144" t="s">
        <v>872</v>
      </c>
      <c r="C96" s="135" t="s">
        <v>44</v>
      </c>
      <c r="D96" s="132">
        <v>3</v>
      </c>
      <c r="E96" s="178"/>
      <c r="F96" s="191">
        <f t="shared" ref="F96" si="3">D96*E96</f>
        <v>0</v>
      </c>
    </row>
    <row r="97" spans="1:6" s="203" customFormat="1" x14ac:dyDescent="0.3">
      <c r="A97" s="159"/>
      <c r="B97" s="160"/>
      <c r="C97" s="136"/>
      <c r="D97" s="161"/>
      <c r="E97" s="178"/>
      <c r="F97" s="191"/>
    </row>
    <row r="98" spans="1:6" s="203" customFormat="1" ht="26.4" x14ac:dyDescent="0.3">
      <c r="A98" s="137" t="s">
        <v>832</v>
      </c>
      <c r="B98" s="144" t="s">
        <v>736</v>
      </c>
      <c r="C98" s="135" t="s">
        <v>44</v>
      </c>
      <c r="D98" s="132">
        <v>2</v>
      </c>
      <c r="E98" s="178"/>
      <c r="F98" s="191">
        <f t="shared" ref="F98:F139" si="4">D98*E98</f>
        <v>0</v>
      </c>
    </row>
    <row r="99" spans="1:6" s="203" customFormat="1" x14ac:dyDescent="0.3">
      <c r="A99" s="137"/>
      <c r="B99" s="144"/>
      <c r="C99" s="135"/>
      <c r="D99" s="132"/>
      <c r="E99" s="178"/>
      <c r="F99" s="191"/>
    </row>
    <row r="100" spans="1:6" s="203" customFormat="1" ht="26.4" x14ac:dyDescent="0.3">
      <c r="A100" s="137" t="s">
        <v>835</v>
      </c>
      <c r="B100" s="144" t="s">
        <v>737</v>
      </c>
      <c r="C100" s="135" t="s">
        <v>44</v>
      </c>
      <c r="D100" s="132">
        <v>1</v>
      </c>
      <c r="E100" s="178"/>
      <c r="F100" s="191">
        <f t="shared" si="4"/>
        <v>0</v>
      </c>
    </row>
    <row r="101" spans="1:6" s="203" customFormat="1" x14ac:dyDescent="0.3">
      <c r="A101" s="137"/>
      <c r="B101" s="144"/>
      <c r="C101" s="135"/>
      <c r="D101" s="132"/>
      <c r="E101" s="178"/>
      <c r="F101" s="191"/>
    </row>
    <row r="102" spans="1:6" s="203" customFormat="1" ht="26.4" x14ac:dyDescent="0.3">
      <c r="A102" s="137" t="s">
        <v>839</v>
      </c>
      <c r="B102" s="144" t="s">
        <v>738</v>
      </c>
      <c r="C102" s="135" t="s">
        <v>44</v>
      </c>
      <c r="D102" s="132">
        <v>2</v>
      </c>
      <c r="E102" s="178"/>
      <c r="F102" s="191">
        <f t="shared" si="4"/>
        <v>0</v>
      </c>
    </row>
    <row r="103" spans="1:6" s="203" customFormat="1" x14ac:dyDescent="0.3">
      <c r="A103" s="137"/>
      <c r="B103" s="144"/>
      <c r="C103" s="135"/>
      <c r="D103" s="132"/>
      <c r="E103" s="178"/>
      <c r="F103" s="191"/>
    </row>
    <row r="104" spans="1:6" s="203" customFormat="1" ht="26.4" x14ac:dyDescent="0.3">
      <c r="A104" s="137" t="s">
        <v>874</v>
      </c>
      <c r="B104" s="144" t="s">
        <v>739</v>
      </c>
      <c r="C104" s="135" t="s">
        <v>44</v>
      </c>
      <c r="D104" s="132">
        <v>3</v>
      </c>
      <c r="E104" s="178"/>
      <c r="F104" s="191">
        <f t="shared" si="4"/>
        <v>0</v>
      </c>
    </row>
    <row r="105" spans="1:6" s="203" customFormat="1" x14ac:dyDescent="0.3">
      <c r="A105" s="137"/>
      <c r="B105" s="144"/>
      <c r="C105" s="135"/>
      <c r="D105" s="132"/>
      <c r="E105" s="178"/>
      <c r="F105" s="191"/>
    </row>
    <row r="106" spans="1:6" s="203" customFormat="1" ht="26.4" x14ac:dyDescent="0.3">
      <c r="A106" s="137" t="s">
        <v>840</v>
      </c>
      <c r="B106" s="144" t="s">
        <v>875</v>
      </c>
      <c r="C106" s="135" t="s">
        <v>44</v>
      </c>
      <c r="D106" s="132">
        <v>3</v>
      </c>
      <c r="E106" s="178"/>
      <c r="F106" s="191">
        <f t="shared" si="4"/>
        <v>0</v>
      </c>
    </row>
    <row r="107" spans="1:6" s="203" customFormat="1" x14ac:dyDescent="0.3">
      <c r="A107" s="137"/>
      <c r="B107" s="144"/>
      <c r="C107" s="135"/>
      <c r="D107" s="132"/>
      <c r="E107" s="178"/>
      <c r="F107" s="191"/>
    </row>
    <row r="108" spans="1:6" s="203" customFormat="1" ht="26.4" x14ac:dyDescent="0.3">
      <c r="A108" s="137" t="s">
        <v>831</v>
      </c>
      <c r="B108" s="144" t="s">
        <v>740</v>
      </c>
      <c r="C108" s="135" t="s">
        <v>44</v>
      </c>
      <c r="D108" s="132">
        <v>1</v>
      </c>
      <c r="E108" s="178"/>
      <c r="F108" s="191">
        <f t="shared" si="4"/>
        <v>0</v>
      </c>
    </row>
    <row r="109" spans="1:6" s="203" customFormat="1" x14ac:dyDescent="0.3">
      <c r="A109" s="137"/>
      <c r="B109" s="144"/>
      <c r="C109" s="135"/>
      <c r="D109" s="132"/>
      <c r="E109" s="178"/>
      <c r="F109" s="191"/>
    </row>
    <row r="110" spans="1:6" s="203" customFormat="1" ht="26.4" x14ac:dyDescent="0.3">
      <c r="A110" s="137" t="s">
        <v>836</v>
      </c>
      <c r="B110" s="144" t="s">
        <v>876</v>
      </c>
      <c r="C110" s="135" t="s">
        <v>44</v>
      </c>
      <c r="D110" s="132">
        <v>3</v>
      </c>
      <c r="E110" s="178"/>
      <c r="F110" s="191">
        <f t="shared" si="4"/>
        <v>0</v>
      </c>
    </row>
    <row r="111" spans="1:6" s="203" customFormat="1" x14ac:dyDescent="0.3">
      <c r="A111" s="137"/>
      <c r="B111" s="144"/>
      <c r="C111" s="135"/>
      <c r="D111" s="132"/>
      <c r="E111" s="178"/>
      <c r="F111" s="191"/>
    </row>
    <row r="112" spans="1:6" s="203" customFormat="1" ht="26.4" x14ac:dyDescent="0.3">
      <c r="A112" s="137" t="s">
        <v>833</v>
      </c>
      <c r="B112" s="144" t="s">
        <v>877</v>
      </c>
      <c r="C112" s="135" t="s">
        <v>44</v>
      </c>
      <c r="D112" s="132">
        <v>3</v>
      </c>
      <c r="E112" s="178"/>
      <c r="F112" s="191">
        <f t="shared" si="4"/>
        <v>0</v>
      </c>
    </row>
    <row r="113" spans="1:6" s="203" customFormat="1" x14ac:dyDescent="0.3">
      <c r="A113" s="137"/>
      <c r="B113" s="144"/>
      <c r="C113" s="135"/>
      <c r="D113" s="132"/>
      <c r="E113" s="178"/>
      <c r="F113" s="191"/>
    </row>
    <row r="114" spans="1:6" s="203" customFormat="1" ht="27" x14ac:dyDescent="0.3">
      <c r="A114" s="137"/>
      <c r="B114" s="148" t="s">
        <v>878</v>
      </c>
      <c r="C114" s="135"/>
      <c r="D114" s="132"/>
      <c r="E114" s="178"/>
      <c r="F114" s="191"/>
    </row>
    <row r="115" spans="1:6" s="203" customFormat="1" x14ac:dyDescent="0.3">
      <c r="A115" s="137"/>
      <c r="B115" s="144"/>
      <c r="C115" s="135"/>
      <c r="D115" s="132"/>
      <c r="E115" s="178"/>
      <c r="F115" s="191"/>
    </row>
    <row r="116" spans="1:6" s="203" customFormat="1" x14ac:dyDescent="0.3">
      <c r="A116" s="137" t="s">
        <v>880</v>
      </c>
      <c r="B116" s="144" t="s">
        <v>883</v>
      </c>
      <c r="C116" s="135" t="s">
        <v>44</v>
      </c>
      <c r="D116" s="132">
        <v>1</v>
      </c>
      <c r="E116" s="178"/>
      <c r="F116" s="191">
        <f t="shared" si="4"/>
        <v>0</v>
      </c>
    </row>
    <row r="117" spans="1:6" s="203" customFormat="1" x14ac:dyDescent="0.3">
      <c r="A117" s="137"/>
      <c r="B117" s="144"/>
      <c r="C117" s="135"/>
      <c r="D117" s="132"/>
      <c r="E117" s="178"/>
      <c r="F117" s="191"/>
    </row>
    <row r="118" spans="1:6" s="203" customFormat="1" x14ac:dyDescent="0.3">
      <c r="A118" s="137" t="s">
        <v>880</v>
      </c>
      <c r="B118" s="144" t="s">
        <v>887</v>
      </c>
      <c r="C118" s="135" t="s">
        <v>44</v>
      </c>
      <c r="D118" s="132">
        <v>3</v>
      </c>
      <c r="E118" s="178"/>
      <c r="F118" s="191">
        <f t="shared" ref="F118" si="5">D118*E118</f>
        <v>0</v>
      </c>
    </row>
    <row r="119" spans="1:6" s="203" customFormat="1" x14ac:dyDescent="0.3">
      <c r="A119" s="137"/>
      <c r="B119" s="144"/>
      <c r="C119" s="135"/>
      <c r="D119" s="132"/>
      <c r="E119" s="178"/>
      <c r="F119" s="191"/>
    </row>
    <row r="120" spans="1:6" s="203" customFormat="1" x14ac:dyDescent="0.3">
      <c r="A120" s="137" t="s">
        <v>880</v>
      </c>
      <c r="B120" s="144" t="s">
        <v>884</v>
      </c>
      <c r="C120" s="135" t="s">
        <v>44</v>
      </c>
      <c r="D120" s="132">
        <v>3</v>
      </c>
      <c r="E120" s="178"/>
      <c r="F120" s="191">
        <f t="shared" si="4"/>
        <v>0</v>
      </c>
    </row>
    <row r="121" spans="1:6" s="204" customFormat="1" ht="13.2" x14ac:dyDescent="0.25">
      <c r="A121" s="137"/>
      <c r="B121" s="144"/>
      <c r="C121" s="135"/>
      <c r="D121" s="132"/>
      <c r="E121" s="178"/>
      <c r="F121" s="191"/>
    </row>
    <row r="122" spans="1:6" s="204" customFormat="1" ht="20.100000000000001" customHeight="1" thickBot="1" x14ac:dyDescent="0.3">
      <c r="A122" s="137" t="s">
        <v>880</v>
      </c>
      <c r="B122" s="144" t="s">
        <v>879</v>
      </c>
      <c r="C122" s="135" t="s">
        <v>44</v>
      </c>
      <c r="D122" s="132">
        <v>3</v>
      </c>
      <c r="E122" s="178"/>
      <c r="F122" s="191">
        <f t="shared" si="4"/>
        <v>0</v>
      </c>
    </row>
    <row r="123" spans="1:6" ht="15" thickBot="1" x14ac:dyDescent="0.35">
      <c r="A123" s="301" t="s">
        <v>678</v>
      </c>
      <c r="B123" s="302"/>
      <c r="C123" s="302"/>
      <c r="D123" s="302"/>
      <c r="E123" s="302"/>
      <c r="F123" s="194">
        <f>SUM(F87:F122)</f>
        <v>0</v>
      </c>
    </row>
    <row r="124" spans="1:6" s="203" customFormat="1" x14ac:dyDescent="0.3">
      <c r="A124" s="137"/>
      <c r="B124" s="144"/>
      <c r="C124" s="135"/>
      <c r="D124" s="132"/>
      <c r="E124" s="178"/>
      <c r="F124" s="191"/>
    </row>
    <row r="125" spans="1:6" s="203" customFormat="1" x14ac:dyDescent="0.3">
      <c r="A125" s="137" t="s">
        <v>880</v>
      </c>
      <c r="B125" s="144" t="s">
        <v>885</v>
      </c>
      <c r="C125" s="135" t="s">
        <v>44</v>
      </c>
      <c r="D125" s="132">
        <v>1</v>
      </c>
      <c r="E125" s="178"/>
      <c r="F125" s="191">
        <f t="shared" si="4"/>
        <v>0</v>
      </c>
    </row>
    <row r="126" spans="1:6" s="203" customFormat="1" x14ac:dyDescent="0.3">
      <c r="A126" s="137"/>
      <c r="B126" s="144"/>
      <c r="C126" s="135"/>
      <c r="D126" s="132"/>
      <c r="E126" s="178"/>
      <c r="F126" s="191"/>
    </row>
    <row r="127" spans="1:6" s="203" customFormat="1" x14ac:dyDescent="0.3">
      <c r="A127" s="137" t="s">
        <v>880</v>
      </c>
      <c r="B127" s="144" t="s">
        <v>886</v>
      </c>
      <c r="C127" s="135" t="s">
        <v>44</v>
      </c>
      <c r="D127" s="132">
        <v>12</v>
      </c>
      <c r="E127" s="178"/>
      <c r="F127" s="191">
        <f t="shared" si="4"/>
        <v>0</v>
      </c>
    </row>
    <row r="128" spans="1:6" s="203" customFormat="1" x14ac:dyDescent="0.3">
      <c r="A128" s="137"/>
      <c r="B128" s="144"/>
      <c r="C128" s="135"/>
      <c r="D128" s="132"/>
      <c r="E128" s="178"/>
      <c r="F128" s="191"/>
    </row>
    <row r="129" spans="1:6" s="203" customFormat="1" x14ac:dyDescent="0.3">
      <c r="A129" s="137" t="s">
        <v>880</v>
      </c>
      <c r="B129" s="144" t="s">
        <v>888</v>
      </c>
      <c r="C129" s="135" t="s">
        <v>44</v>
      </c>
      <c r="D129" s="132">
        <v>1</v>
      </c>
      <c r="E129" s="178"/>
      <c r="F129" s="191">
        <f t="shared" si="4"/>
        <v>0</v>
      </c>
    </row>
    <row r="130" spans="1:6" s="203" customFormat="1" x14ac:dyDescent="0.3">
      <c r="A130" s="137"/>
      <c r="B130" s="144"/>
      <c r="C130" s="135"/>
      <c r="D130" s="132"/>
      <c r="E130" s="178"/>
      <c r="F130" s="191"/>
    </row>
    <row r="131" spans="1:6" s="203" customFormat="1" x14ac:dyDescent="0.3">
      <c r="A131" s="137" t="s">
        <v>880</v>
      </c>
      <c r="B131" s="144" t="s">
        <v>881</v>
      </c>
      <c r="C131" s="135" t="s">
        <v>44</v>
      </c>
      <c r="D131" s="132">
        <v>1</v>
      </c>
      <c r="E131" s="178"/>
      <c r="F131" s="191">
        <f t="shared" si="4"/>
        <v>0</v>
      </c>
    </row>
    <row r="132" spans="1:6" s="203" customFormat="1" x14ac:dyDescent="0.3">
      <c r="A132" s="137"/>
      <c r="B132" s="144"/>
      <c r="C132" s="135"/>
      <c r="D132" s="132"/>
      <c r="E132" s="178"/>
      <c r="F132" s="191"/>
    </row>
    <row r="133" spans="1:6" s="203" customFormat="1" x14ac:dyDescent="0.3">
      <c r="A133" s="137" t="s">
        <v>880</v>
      </c>
      <c r="B133" s="144" t="s">
        <v>889</v>
      </c>
      <c r="C133" s="135" t="s">
        <v>44</v>
      </c>
      <c r="D133" s="132">
        <v>1</v>
      </c>
      <c r="E133" s="178"/>
      <c r="F133" s="191">
        <f t="shared" si="4"/>
        <v>0</v>
      </c>
    </row>
    <row r="134" spans="1:6" s="203" customFormat="1" x14ac:dyDescent="0.3">
      <c r="A134" s="137"/>
      <c r="B134" s="144"/>
      <c r="C134" s="135"/>
      <c r="D134" s="132"/>
      <c r="E134" s="178"/>
      <c r="F134" s="191"/>
    </row>
    <row r="135" spans="1:6" s="203" customFormat="1" x14ac:dyDescent="0.3">
      <c r="A135" s="137" t="s">
        <v>880</v>
      </c>
      <c r="B135" s="144" t="s">
        <v>890</v>
      </c>
      <c r="C135" s="135" t="s">
        <v>741</v>
      </c>
      <c r="D135" s="132">
        <v>3</v>
      </c>
      <c r="E135" s="178"/>
      <c r="F135" s="191">
        <f t="shared" si="4"/>
        <v>0</v>
      </c>
    </row>
    <row r="136" spans="1:6" s="203" customFormat="1" x14ac:dyDescent="0.3">
      <c r="A136" s="137"/>
      <c r="B136" s="144"/>
      <c r="C136" s="135"/>
      <c r="D136" s="132"/>
      <c r="E136" s="178"/>
      <c r="F136" s="191"/>
    </row>
    <row r="137" spans="1:6" s="203" customFormat="1" x14ac:dyDescent="0.3">
      <c r="A137" s="137" t="s">
        <v>882</v>
      </c>
      <c r="B137" s="144" t="s">
        <v>891</v>
      </c>
      <c r="C137" s="135" t="s">
        <v>44</v>
      </c>
      <c r="D137" s="132">
        <v>9</v>
      </c>
      <c r="E137" s="178"/>
      <c r="F137" s="191">
        <f t="shared" si="4"/>
        <v>0</v>
      </c>
    </row>
    <row r="138" spans="1:6" s="203" customFormat="1" x14ac:dyDescent="0.3">
      <c r="A138" s="137"/>
      <c r="B138" s="144"/>
      <c r="C138" s="135"/>
      <c r="D138" s="132"/>
      <c r="E138" s="178"/>
      <c r="F138" s="191"/>
    </row>
    <row r="139" spans="1:6" s="203" customFormat="1" x14ac:dyDescent="0.3">
      <c r="A139" s="137" t="s">
        <v>882</v>
      </c>
      <c r="B139" s="144" t="s">
        <v>892</v>
      </c>
      <c r="C139" s="135" t="s">
        <v>44</v>
      </c>
      <c r="D139" s="132">
        <v>2</v>
      </c>
      <c r="E139" s="178"/>
      <c r="F139" s="191">
        <f t="shared" si="4"/>
        <v>0</v>
      </c>
    </row>
    <row r="140" spans="1:6" s="203" customFormat="1" x14ac:dyDescent="0.3">
      <c r="A140" s="137"/>
      <c r="B140" s="144"/>
      <c r="C140" s="135"/>
      <c r="D140" s="132"/>
      <c r="E140" s="178"/>
      <c r="F140" s="191"/>
    </row>
    <row r="141" spans="1:6" s="203" customFormat="1" x14ac:dyDescent="0.3">
      <c r="A141" s="137" t="s">
        <v>882</v>
      </c>
      <c r="B141" s="144" t="s">
        <v>893</v>
      </c>
      <c r="C141" s="135" t="s">
        <v>44</v>
      </c>
      <c r="D141" s="132">
        <v>3</v>
      </c>
      <c r="E141" s="178"/>
      <c r="F141" s="191">
        <f t="shared" ref="F141" si="6">D141*E141</f>
        <v>0</v>
      </c>
    </row>
    <row r="142" spans="1:6" s="203" customFormat="1" x14ac:dyDescent="0.3">
      <c r="A142" s="137"/>
      <c r="B142" s="144"/>
      <c r="C142" s="135"/>
      <c r="D142" s="132"/>
      <c r="E142" s="178"/>
      <c r="F142" s="191"/>
    </row>
    <row r="143" spans="1:6" s="203" customFormat="1" ht="27" x14ac:dyDescent="0.3">
      <c r="A143" s="146"/>
      <c r="B143" s="148" t="s">
        <v>742</v>
      </c>
      <c r="C143" s="136"/>
      <c r="D143" s="132"/>
      <c r="E143" s="179"/>
      <c r="F143" s="191"/>
    </row>
    <row r="144" spans="1:6" s="203" customFormat="1" x14ac:dyDescent="0.3">
      <c r="A144" s="137"/>
      <c r="B144" s="145"/>
      <c r="C144" s="136"/>
      <c r="D144" s="132"/>
      <c r="E144" s="178"/>
      <c r="F144" s="191"/>
    </row>
    <row r="145" spans="1:6" s="203" customFormat="1" x14ac:dyDescent="0.3">
      <c r="A145" s="153" t="s">
        <v>699</v>
      </c>
      <c r="B145" s="147" t="s">
        <v>743</v>
      </c>
      <c r="C145" s="155" t="s">
        <v>44</v>
      </c>
      <c r="D145" s="151">
        <v>9</v>
      </c>
      <c r="E145" s="181"/>
      <c r="F145" s="200">
        <f t="shared" si="2"/>
        <v>0</v>
      </c>
    </row>
    <row r="146" spans="1:6" s="203" customFormat="1" x14ac:dyDescent="0.3">
      <c r="A146" s="153"/>
      <c r="B146" s="156"/>
      <c r="C146" s="150"/>
      <c r="D146" s="151"/>
      <c r="E146" s="180"/>
      <c r="F146" s="200"/>
    </row>
    <row r="147" spans="1:6" x14ac:dyDescent="0.3">
      <c r="A147" s="153" t="s">
        <v>898</v>
      </c>
      <c r="B147" s="154" t="s">
        <v>744</v>
      </c>
      <c r="C147" s="155" t="s">
        <v>44</v>
      </c>
      <c r="D147" s="151">
        <v>9</v>
      </c>
      <c r="E147" s="181"/>
      <c r="F147" s="200">
        <f t="shared" si="2"/>
        <v>0</v>
      </c>
    </row>
    <row r="148" spans="1:6" x14ac:dyDescent="0.3">
      <c r="A148" s="153"/>
      <c r="B148" s="154"/>
      <c r="C148" s="155"/>
      <c r="D148" s="151"/>
      <c r="E148" s="181"/>
      <c r="F148" s="200"/>
    </row>
    <row r="149" spans="1:6" x14ac:dyDescent="0.3">
      <c r="A149" s="153" t="s">
        <v>899</v>
      </c>
      <c r="B149" s="154" t="s">
        <v>894</v>
      </c>
      <c r="C149" s="155" t="s">
        <v>44</v>
      </c>
      <c r="D149" s="151">
        <v>7</v>
      </c>
      <c r="E149" s="181"/>
      <c r="F149" s="200">
        <f t="shared" si="2"/>
        <v>0</v>
      </c>
    </row>
    <row r="150" spans="1:6" x14ac:dyDescent="0.3">
      <c r="A150" s="153"/>
      <c r="B150" s="156"/>
      <c r="C150" s="150"/>
      <c r="D150" s="151"/>
      <c r="E150" s="180"/>
      <c r="F150" s="200"/>
    </row>
    <row r="151" spans="1:6" x14ac:dyDescent="0.3">
      <c r="A151" s="137" t="s">
        <v>900</v>
      </c>
      <c r="B151" s="154" t="s">
        <v>895</v>
      </c>
      <c r="C151" s="135" t="s">
        <v>44</v>
      </c>
      <c r="D151" s="132">
        <v>3</v>
      </c>
      <c r="E151" s="178"/>
      <c r="F151" s="200">
        <f t="shared" si="2"/>
        <v>0</v>
      </c>
    </row>
    <row r="152" spans="1:6" x14ac:dyDescent="0.3">
      <c r="A152" s="137"/>
      <c r="B152" s="154"/>
      <c r="C152" s="135"/>
      <c r="D152" s="132"/>
      <c r="E152" s="178"/>
      <c r="F152" s="200"/>
    </row>
    <row r="153" spans="1:6" x14ac:dyDescent="0.3">
      <c r="A153" s="137" t="s">
        <v>900</v>
      </c>
      <c r="B153" s="154" t="s">
        <v>896</v>
      </c>
      <c r="C153" s="135" t="s">
        <v>44</v>
      </c>
      <c r="D153" s="132">
        <v>1</v>
      </c>
      <c r="E153" s="178"/>
      <c r="F153" s="200">
        <f t="shared" si="2"/>
        <v>0</v>
      </c>
    </row>
    <row r="154" spans="1:6" x14ac:dyDescent="0.3">
      <c r="A154" s="137"/>
      <c r="B154" s="154"/>
      <c r="C154" s="135"/>
      <c r="D154" s="132"/>
      <c r="E154" s="178"/>
      <c r="F154" s="200"/>
    </row>
    <row r="155" spans="1:6" x14ac:dyDescent="0.3">
      <c r="A155" s="137" t="s">
        <v>898</v>
      </c>
      <c r="B155" s="154" t="s">
        <v>745</v>
      </c>
      <c r="C155" s="135" t="s">
        <v>44</v>
      </c>
      <c r="D155" s="132">
        <v>4</v>
      </c>
      <c r="E155" s="178"/>
      <c r="F155" s="200">
        <f t="shared" si="2"/>
        <v>0</v>
      </c>
    </row>
    <row r="156" spans="1:6" x14ac:dyDescent="0.3">
      <c r="A156" s="137"/>
      <c r="B156" s="154"/>
      <c r="C156" s="135"/>
      <c r="D156" s="132"/>
      <c r="E156" s="178"/>
      <c r="F156" s="200"/>
    </row>
    <row r="157" spans="1:6" x14ac:dyDescent="0.3">
      <c r="A157" s="137" t="s">
        <v>899</v>
      </c>
      <c r="B157" s="154" t="s">
        <v>897</v>
      </c>
      <c r="C157" s="135" t="s">
        <v>44</v>
      </c>
      <c r="D157" s="132">
        <v>3</v>
      </c>
      <c r="E157" s="178"/>
      <c r="F157" s="200">
        <f t="shared" si="2"/>
        <v>0</v>
      </c>
    </row>
    <row r="158" spans="1:6" x14ac:dyDescent="0.3">
      <c r="A158" s="137"/>
      <c r="B158" s="157"/>
      <c r="C158" s="135"/>
      <c r="D158" s="132"/>
      <c r="E158" s="178"/>
      <c r="F158" s="200"/>
    </row>
    <row r="159" spans="1:6" x14ac:dyDescent="0.3">
      <c r="A159" s="153" t="s">
        <v>746</v>
      </c>
      <c r="B159" s="154" t="s">
        <v>747</v>
      </c>
      <c r="C159" s="155" t="s">
        <v>44</v>
      </c>
      <c r="D159" s="151">
        <v>1</v>
      </c>
      <c r="E159" s="181"/>
      <c r="F159" s="191">
        <f t="shared" si="2"/>
        <v>0</v>
      </c>
    </row>
    <row r="160" spans="1:6" x14ac:dyDescent="0.3">
      <c r="A160" s="153"/>
      <c r="B160" s="156"/>
      <c r="C160" s="150"/>
      <c r="D160" s="151"/>
      <c r="E160" s="180"/>
      <c r="F160" s="191"/>
    </row>
    <row r="161" spans="1:6" x14ac:dyDescent="0.3">
      <c r="A161" s="137"/>
      <c r="B161" s="147"/>
      <c r="C161" s="135"/>
      <c r="D161" s="132"/>
      <c r="E161" s="178"/>
      <c r="F161" s="191"/>
    </row>
    <row r="162" spans="1:6" ht="27" x14ac:dyDescent="0.3">
      <c r="A162" s="137"/>
      <c r="B162" s="158" t="s">
        <v>748</v>
      </c>
      <c r="C162" s="136"/>
      <c r="D162" s="132"/>
      <c r="E162" s="179"/>
      <c r="F162" s="192"/>
    </row>
    <row r="163" spans="1:6" x14ac:dyDescent="0.3">
      <c r="A163" s="137"/>
      <c r="B163" s="145"/>
      <c r="C163" s="136"/>
      <c r="D163" s="132"/>
      <c r="E163" s="178"/>
      <c r="F163" s="193"/>
    </row>
    <row r="164" spans="1:6" x14ac:dyDescent="0.3">
      <c r="A164" s="146"/>
      <c r="B164" s="158" t="s">
        <v>687</v>
      </c>
      <c r="C164" s="136"/>
      <c r="D164" s="132"/>
      <c r="E164" s="179"/>
      <c r="F164" s="192"/>
    </row>
    <row r="165" spans="1:6" x14ac:dyDescent="0.3">
      <c r="A165" s="137"/>
      <c r="B165" s="145"/>
      <c r="C165" s="136"/>
      <c r="D165" s="132"/>
      <c r="E165" s="178"/>
      <c r="F165" s="193"/>
    </row>
    <row r="166" spans="1:6" ht="66.599999999999994" x14ac:dyDescent="0.3">
      <c r="A166" s="137" t="s">
        <v>708</v>
      </c>
      <c r="B166" s="162" t="s">
        <v>749</v>
      </c>
      <c r="C166" s="135" t="s">
        <v>44</v>
      </c>
      <c r="D166" s="132">
        <v>13</v>
      </c>
      <c r="E166" s="178"/>
      <c r="F166" s="191">
        <f>D166*E166</f>
        <v>0</v>
      </c>
    </row>
    <row r="167" spans="1:6" x14ac:dyDescent="0.3">
      <c r="A167" s="137"/>
      <c r="B167" s="162"/>
      <c r="C167" s="135"/>
      <c r="D167" s="132"/>
      <c r="E167" s="178"/>
      <c r="F167" s="191"/>
    </row>
    <row r="168" spans="1:6" ht="40.200000000000003" x14ac:dyDescent="0.3">
      <c r="A168" s="137" t="s">
        <v>708</v>
      </c>
      <c r="B168" s="162" t="s">
        <v>750</v>
      </c>
      <c r="C168" s="135" t="s">
        <v>44</v>
      </c>
      <c r="D168" s="132">
        <v>1</v>
      </c>
      <c r="E168" s="178"/>
      <c r="F168" s="191">
        <f t="shared" ref="F168" si="7">D168*E168</f>
        <v>0</v>
      </c>
    </row>
    <row r="169" spans="1:6" x14ac:dyDescent="0.3">
      <c r="A169" s="137"/>
      <c r="B169" s="162"/>
      <c r="C169" s="135"/>
      <c r="D169" s="132"/>
      <c r="E169" s="178"/>
      <c r="F169" s="191"/>
    </row>
    <row r="170" spans="1:6" ht="53.4" x14ac:dyDescent="0.3">
      <c r="A170" s="137" t="s">
        <v>708</v>
      </c>
      <c r="B170" s="162" t="s">
        <v>901</v>
      </c>
      <c r="C170" s="135" t="s">
        <v>44</v>
      </c>
      <c r="D170" s="132">
        <v>1</v>
      </c>
      <c r="E170" s="178"/>
      <c r="F170" s="191">
        <f>D170*E170</f>
        <v>0</v>
      </c>
    </row>
    <row r="171" spans="1:6" x14ac:dyDescent="0.3">
      <c r="A171" s="137"/>
      <c r="B171" s="162"/>
      <c r="C171" s="135"/>
      <c r="D171" s="132"/>
      <c r="E171" s="178"/>
      <c r="F171" s="191"/>
    </row>
    <row r="172" spans="1:6" ht="53.4" x14ac:dyDescent="0.3">
      <c r="A172" s="137" t="s">
        <v>708</v>
      </c>
      <c r="B172" s="162" t="s">
        <v>751</v>
      </c>
      <c r="C172" s="135" t="s">
        <v>44</v>
      </c>
      <c r="D172" s="132">
        <v>1</v>
      </c>
      <c r="E172" s="178"/>
      <c r="F172" s="191">
        <f>D172*E172</f>
        <v>0</v>
      </c>
    </row>
    <row r="173" spans="1:6" x14ac:dyDescent="0.3">
      <c r="A173" s="137"/>
      <c r="B173" s="162"/>
      <c r="C173" s="135"/>
      <c r="D173" s="132"/>
      <c r="E173" s="178"/>
      <c r="F173" s="191"/>
    </row>
    <row r="174" spans="1:6" ht="53.4" x14ac:dyDescent="0.3">
      <c r="A174" s="137" t="s">
        <v>708</v>
      </c>
      <c r="B174" s="162" t="s">
        <v>902</v>
      </c>
      <c r="C174" s="135" t="s">
        <v>44</v>
      </c>
      <c r="D174" s="132">
        <v>1</v>
      </c>
      <c r="E174" s="178"/>
      <c r="F174" s="191">
        <f t="shared" ref="F174" si="8">D174*E174</f>
        <v>0</v>
      </c>
    </row>
    <row r="175" spans="1:6" x14ac:dyDescent="0.3">
      <c r="A175" s="137"/>
      <c r="B175" s="162"/>
      <c r="C175" s="136"/>
      <c r="D175" s="132"/>
      <c r="E175" s="178"/>
      <c r="F175" s="191"/>
    </row>
    <row r="176" spans="1:6" x14ac:dyDescent="0.3">
      <c r="A176" s="146"/>
      <c r="B176" s="158" t="s">
        <v>153</v>
      </c>
      <c r="C176" s="136"/>
      <c r="D176" s="132"/>
      <c r="E176" s="178"/>
      <c r="F176" s="191"/>
    </row>
    <row r="177" spans="1:6" x14ac:dyDescent="0.3">
      <c r="A177" s="137"/>
      <c r="B177" s="145"/>
      <c r="C177" s="136"/>
      <c r="D177" s="132"/>
      <c r="E177" s="178"/>
      <c r="F177" s="191"/>
    </row>
    <row r="178" spans="1:6" ht="79.8" x14ac:dyDescent="0.3">
      <c r="A178" s="137"/>
      <c r="B178" s="148" t="s">
        <v>752</v>
      </c>
      <c r="C178" s="135"/>
      <c r="D178" s="132"/>
      <c r="E178" s="178"/>
      <c r="F178" s="191"/>
    </row>
    <row r="179" spans="1:6" x14ac:dyDescent="0.3">
      <c r="A179" s="137"/>
      <c r="B179" s="145"/>
      <c r="C179" s="136"/>
      <c r="D179" s="132"/>
      <c r="E179" s="178"/>
      <c r="F179" s="191"/>
    </row>
    <row r="180" spans="1:6" ht="26.4" x14ac:dyDescent="0.3">
      <c r="A180" s="137" t="s">
        <v>753</v>
      </c>
      <c r="B180" s="147" t="s">
        <v>810</v>
      </c>
      <c r="C180" s="135" t="s">
        <v>44</v>
      </c>
      <c r="D180" s="132">
        <v>2</v>
      </c>
      <c r="E180" s="178"/>
      <c r="F180" s="191">
        <f t="shared" ref="F180" si="9">D180*E180</f>
        <v>0</v>
      </c>
    </row>
    <row r="181" spans="1:6" x14ac:dyDescent="0.3">
      <c r="A181" s="137"/>
      <c r="B181" s="163"/>
      <c r="C181" s="135"/>
      <c r="D181" s="132"/>
      <c r="E181" s="178"/>
      <c r="F181" s="191"/>
    </row>
    <row r="182" spans="1:6" x14ac:dyDescent="0.3">
      <c r="A182" s="137"/>
      <c r="B182" s="148"/>
      <c r="C182" s="136"/>
      <c r="D182" s="132"/>
      <c r="E182" s="178"/>
      <c r="F182" s="193"/>
    </row>
    <row r="183" spans="1:6" ht="26.4" x14ac:dyDescent="0.3">
      <c r="A183" s="137"/>
      <c r="B183" s="279" t="s">
        <v>688</v>
      </c>
      <c r="C183" s="136"/>
      <c r="D183" s="132"/>
      <c r="E183" s="179"/>
      <c r="F183" s="191"/>
    </row>
    <row r="184" spans="1:6" x14ac:dyDescent="0.3">
      <c r="A184" s="137"/>
      <c r="B184" s="164"/>
      <c r="C184" s="136"/>
      <c r="D184" s="132"/>
      <c r="E184" s="179"/>
      <c r="F184" s="191"/>
    </row>
    <row r="185" spans="1:6" ht="79.2" x14ac:dyDescent="0.3">
      <c r="A185" s="137" t="s">
        <v>754</v>
      </c>
      <c r="B185" s="163" t="s">
        <v>755</v>
      </c>
      <c r="C185" s="135" t="s">
        <v>49</v>
      </c>
      <c r="D185" s="132">
        <v>50</v>
      </c>
      <c r="E185" s="178"/>
      <c r="F185" s="191">
        <f t="shared" ref="F185" si="10">D185*E185</f>
        <v>0</v>
      </c>
    </row>
    <row r="186" spans="1:6" x14ac:dyDescent="0.3">
      <c r="A186" s="137"/>
      <c r="B186" s="162"/>
      <c r="C186" s="135"/>
      <c r="D186" s="132"/>
      <c r="E186" s="178"/>
      <c r="F186" s="191"/>
    </row>
    <row r="187" spans="1:6" ht="79.2" x14ac:dyDescent="0.3">
      <c r="A187" s="137" t="s">
        <v>754</v>
      </c>
      <c r="B187" s="163" t="s">
        <v>756</v>
      </c>
      <c r="C187" s="135" t="s">
        <v>49</v>
      </c>
      <c r="D187" s="132">
        <v>50</v>
      </c>
      <c r="E187" s="178"/>
      <c r="F187" s="191">
        <f t="shared" ref="F187" si="11">D187*E187</f>
        <v>0</v>
      </c>
    </row>
    <row r="188" spans="1:6" x14ac:dyDescent="0.3">
      <c r="A188" s="137"/>
      <c r="B188" s="145"/>
      <c r="C188" s="136"/>
      <c r="D188" s="132"/>
      <c r="E188" s="178"/>
      <c r="F188" s="191"/>
    </row>
    <row r="189" spans="1:6" x14ac:dyDescent="0.3">
      <c r="A189" s="146"/>
      <c r="B189" s="158" t="s">
        <v>689</v>
      </c>
      <c r="C189" s="136"/>
      <c r="D189" s="132"/>
      <c r="E189" s="179"/>
      <c r="F189" s="191"/>
    </row>
    <row r="190" spans="1:6" x14ac:dyDescent="0.3">
      <c r="A190" s="137"/>
      <c r="B190" s="145"/>
      <c r="C190" s="136"/>
      <c r="D190" s="132"/>
      <c r="E190" s="178"/>
      <c r="F190" s="191"/>
    </row>
    <row r="191" spans="1:6" x14ac:dyDescent="0.3">
      <c r="A191" s="137" t="s">
        <v>705</v>
      </c>
      <c r="B191" s="147" t="s">
        <v>712</v>
      </c>
      <c r="C191" s="135" t="s">
        <v>44</v>
      </c>
      <c r="D191" s="132">
        <v>1</v>
      </c>
      <c r="E191" s="178"/>
      <c r="F191" s="191">
        <f>D191*E191</f>
        <v>0</v>
      </c>
    </row>
    <row r="192" spans="1:6" x14ac:dyDescent="0.3">
      <c r="A192" s="137"/>
      <c r="B192" s="145"/>
      <c r="C192" s="136"/>
      <c r="D192" s="132"/>
      <c r="E192" s="178"/>
      <c r="F192" s="191"/>
    </row>
    <row r="193" spans="1:6" x14ac:dyDescent="0.3">
      <c r="A193" s="137" t="s">
        <v>706</v>
      </c>
      <c r="B193" s="147" t="s">
        <v>690</v>
      </c>
      <c r="C193" s="135" t="s">
        <v>44</v>
      </c>
      <c r="D193" s="132">
        <v>9</v>
      </c>
      <c r="E193" s="178"/>
      <c r="F193" s="191">
        <f t="shared" ref="F193:F198" si="12">D193*E193</f>
        <v>0</v>
      </c>
    </row>
    <row r="194" spans="1:6" x14ac:dyDescent="0.3">
      <c r="A194" s="137"/>
      <c r="B194" s="138"/>
      <c r="C194" s="136"/>
      <c r="D194" s="130"/>
      <c r="E194" s="178"/>
      <c r="F194" s="191"/>
    </row>
    <row r="195" spans="1:6" x14ac:dyDescent="0.3">
      <c r="A195" s="137" t="s">
        <v>707</v>
      </c>
      <c r="B195" s="147" t="s">
        <v>691</v>
      </c>
      <c r="C195" s="135" t="s">
        <v>44</v>
      </c>
      <c r="D195" s="132">
        <v>4</v>
      </c>
      <c r="E195" s="178"/>
      <c r="F195" s="191">
        <f t="shared" si="12"/>
        <v>0</v>
      </c>
    </row>
    <row r="196" spans="1:6" x14ac:dyDescent="0.3">
      <c r="A196" s="137"/>
      <c r="B196" s="164"/>
      <c r="C196" s="136"/>
      <c r="D196" s="132"/>
      <c r="E196" s="178"/>
      <c r="F196" s="191"/>
    </row>
    <row r="197" spans="1:6" ht="26.25" customHeight="1" x14ac:dyDescent="0.3">
      <c r="A197" s="137" t="s">
        <v>707</v>
      </c>
      <c r="B197" s="140" t="s">
        <v>903</v>
      </c>
      <c r="C197" s="141" t="s">
        <v>44</v>
      </c>
      <c r="D197" s="132">
        <v>3</v>
      </c>
      <c r="E197" s="178"/>
      <c r="F197" s="191">
        <f t="shared" si="12"/>
        <v>0</v>
      </c>
    </row>
    <row r="198" spans="1:6" ht="26.25" customHeight="1" x14ac:dyDescent="0.3">
      <c r="A198" s="137" t="s">
        <v>707</v>
      </c>
      <c r="B198" s="140" t="s">
        <v>757</v>
      </c>
      <c r="C198" s="141" t="s">
        <v>44</v>
      </c>
      <c r="D198" s="132">
        <v>26</v>
      </c>
      <c r="E198" s="178"/>
      <c r="F198" s="191">
        <f t="shared" si="12"/>
        <v>0</v>
      </c>
    </row>
    <row r="199" spans="1:6" ht="26.25" customHeight="1" x14ac:dyDescent="0.3">
      <c r="A199" s="139"/>
      <c r="B199" s="140"/>
      <c r="C199" s="141"/>
      <c r="D199" s="132"/>
      <c r="E199" s="178"/>
      <c r="F199" s="191"/>
    </row>
    <row r="200" spans="1:6" ht="26.25" customHeight="1" x14ac:dyDescent="0.3">
      <c r="A200" s="146"/>
      <c r="B200" s="158" t="s">
        <v>692</v>
      </c>
      <c r="C200" s="136"/>
      <c r="D200" s="132"/>
      <c r="E200" s="179"/>
      <c r="F200" s="191"/>
    </row>
    <row r="201" spans="1:6" x14ac:dyDescent="0.3">
      <c r="A201" s="146"/>
      <c r="B201" s="148" t="s">
        <v>693</v>
      </c>
      <c r="C201" s="136"/>
      <c r="D201" s="132"/>
      <c r="E201" s="179"/>
      <c r="F201" s="191"/>
    </row>
    <row r="202" spans="1:6" x14ac:dyDescent="0.3">
      <c r="A202" s="137"/>
      <c r="B202" s="145"/>
      <c r="C202" s="136"/>
      <c r="D202" s="132"/>
      <c r="E202" s="178"/>
      <c r="F202" s="191"/>
    </row>
    <row r="203" spans="1:6" ht="27" x14ac:dyDescent="0.3">
      <c r="A203" s="137" t="s">
        <v>154</v>
      </c>
      <c r="B203" s="162" t="s">
        <v>758</v>
      </c>
      <c r="C203" s="135" t="s">
        <v>694</v>
      </c>
      <c r="D203" s="132">
        <v>100</v>
      </c>
      <c r="E203" s="178"/>
      <c r="F203" s="191">
        <f t="shared" ref="F203:F209" si="13">D203*E203</f>
        <v>0</v>
      </c>
    </row>
    <row r="204" spans="1:6" x14ac:dyDescent="0.3">
      <c r="A204" s="137"/>
      <c r="B204" s="162"/>
      <c r="C204" s="135"/>
      <c r="D204" s="132"/>
      <c r="E204" s="178"/>
      <c r="F204" s="191"/>
    </row>
    <row r="205" spans="1:6" ht="27" x14ac:dyDescent="0.3">
      <c r="A205" s="137" t="s">
        <v>155</v>
      </c>
      <c r="B205" s="162" t="s">
        <v>759</v>
      </c>
      <c r="C205" s="135" t="s">
        <v>694</v>
      </c>
      <c r="D205" s="132">
        <v>50</v>
      </c>
      <c r="E205" s="178"/>
      <c r="F205" s="191">
        <f t="shared" si="13"/>
        <v>0</v>
      </c>
    </row>
    <row r="206" spans="1:6" x14ac:dyDescent="0.3">
      <c r="A206" s="137"/>
      <c r="B206" s="162"/>
      <c r="C206" s="135"/>
      <c r="D206" s="132"/>
      <c r="E206" s="178"/>
      <c r="F206" s="191"/>
    </row>
    <row r="207" spans="1:6" x14ac:dyDescent="0.3">
      <c r="A207" s="137" t="s">
        <v>702</v>
      </c>
      <c r="B207" s="144" t="s">
        <v>713</v>
      </c>
      <c r="C207" s="135" t="s">
        <v>49</v>
      </c>
      <c r="D207" s="132">
        <v>500</v>
      </c>
      <c r="E207" s="178"/>
      <c r="F207" s="191">
        <f t="shared" si="13"/>
        <v>0</v>
      </c>
    </row>
    <row r="208" spans="1:6" x14ac:dyDescent="0.3">
      <c r="A208" s="137"/>
      <c r="B208" s="145"/>
      <c r="C208" s="136"/>
      <c r="D208" s="132"/>
      <c r="E208" s="179"/>
      <c r="F208" s="191"/>
    </row>
    <row r="209" spans="1:6" ht="26.4" x14ac:dyDescent="0.3">
      <c r="A209" s="137" t="s">
        <v>703</v>
      </c>
      <c r="B209" s="144" t="s">
        <v>704</v>
      </c>
      <c r="C209" s="135" t="s">
        <v>49</v>
      </c>
      <c r="D209" s="132">
        <f>SUM(D185:D186)</f>
        <v>50</v>
      </c>
      <c r="E209" s="178"/>
      <c r="F209" s="191">
        <f t="shared" si="13"/>
        <v>0</v>
      </c>
    </row>
    <row r="210" spans="1:6" x14ac:dyDescent="0.3">
      <c r="A210" s="137"/>
      <c r="B210" s="147"/>
      <c r="C210" s="136"/>
      <c r="D210" s="132"/>
      <c r="E210" s="179"/>
      <c r="F210" s="191"/>
    </row>
    <row r="211" spans="1:6" ht="39.6" x14ac:dyDescent="0.3">
      <c r="A211" s="137" t="s">
        <v>811</v>
      </c>
      <c r="B211" s="144" t="s">
        <v>850</v>
      </c>
      <c r="C211" s="135" t="s">
        <v>694</v>
      </c>
      <c r="D211" s="132">
        <f>SUM(D187:D188)</f>
        <v>50</v>
      </c>
      <c r="E211" s="178"/>
      <c r="F211" s="191">
        <f t="shared" ref="F211" si="14">D211*E211</f>
        <v>0</v>
      </c>
    </row>
    <row r="212" spans="1:6" x14ac:dyDescent="0.3">
      <c r="A212" s="137"/>
      <c r="B212" s="147"/>
      <c r="C212" s="136"/>
      <c r="D212" s="132"/>
      <c r="E212" s="179"/>
      <c r="F212" s="191"/>
    </row>
    <row r="213" spans="1:6" ht="27" x14ac:dyDescent="0.3">
      <c r="A213" s="146"/>
      <c r="B213" s="148" t="s">
        <v>695</v>
      </c>
      <c r="C213" s="136"/>
      <c r="D213" s="132"/>
      <c r="E213" s="178"/>
      <c r="F213" s="191"/>
    </row>
    <row r="214" spans="1:6" x14ac:dyDescent="0.3">
      <c r="A214" s="137"/>
      <c r="B214" s="145"/>
      <c r="C214" s="136"/>
      <c r="D214" s="132"/>
      <c r="E214" s="178"/>
      <c r="F214" s="191"/>
    </row>
    <row r="215" spans="1:6" ht="29.4" x14ac:dyDescent="0.3">
      <c r="A215" s="137" t="s">
        <v>701</v>
      </c>
      <c r="B215" s="162" t="s">
        <v>700</v>
      </c>
      <c r="C215" s="135" t="s">
        <v>44</v>
      </c>
      <c r="D215" s="132">
        <v>50</v>
      </c>
      <c r="E215" s="178"/>
      <c r="F215" s="191">
        <f>D215*E215</f>
        <v>0</v>
      </c>
    </row>
    <row r="216" spans="1:6" x14ac:dyDescent="0.3">
      <c r="A216" s="137"/>
      <c r="B216" s="162"/>
      <c r="C216" s="135"/>
      <c r="D216" s="132"/>
      <c r="E216" s="178"/>
      <c r="F216" s="191"/>
    </row>
    <row r="217" spans="1:6" x14ac:dyDescent="0.3">
      <c r="A217" s="146"/>
      <c r="B217" s="148" t="s">
        <v>760</v>
      </c>
      <c r="C217" s="165"/>
      <c r="D217" s="132"/>
      <c r="E217" s="179"/>
      <c r="F217" s="191"/>
    </row>
    <row r="218" spans="1:6" x14ac:dyDescent="0.3">
      <c r="A218" s="137"/>
      <c r="B218" s="144"/>
      <c r="C218" s="165"/>
      <c r="D218" s="132"/>
      <c r="E218" s="179"/>
      <c r="F218" s="191"/>
    </row>
    <row r="219" spans="1:6" ht="26.4" x14ac:dyDescent="0.3">
      <c r="A219" s="137" t="s">
        <v>761</v>
      </c>
      <c r="B219" s="144" t="s">
        <v>762</v>
      </c>
      <c r="C219" s="165" t="s">
        <v>44</v>
      </c>
      <c r="D219" s="132">
        <v>6</v>
      </c>
      <c r="E219" s="178"/>
      <c r="F219" s="191">
        <f t="shared" ref="F219" si="15">D219*E219</f>
        <v>0</v>
      </c>
    </row>
    <row r="220" spans="1:6" x14ac:dyDescent="0.3">
      <c r="A220" s="137"/>
      <c r="B220" s="144"/>
      <c r="C220" s="165"/>
      <c r="D220" s="132"/>
      <c r="E220" s="178"/>
      <c r="F220" s="191"/>
    </row>
    <row r="221" spans="1:6" ht="15" thickBot="1" x14ac:dyDescent="0.35">
      <c r="A221" s="137"/>
      <c r="B221" s="162"/>
      <c r="C221" s="135"/>
      <c r="D221" s="132"/>
      <c r="E221" s="178"/>
      <c r="F221" s="191"/>
    </row>
    <row r="222" spans="1:6" ht="15" thickBot="1" x14ac:dyDescent="0.35">
      <c r="A222" s="301" t="s">
        <v>678</v>
      </c>
      <c r="B222" s="302"/>
      <c r="C222" s="302"/>
      <c r="D222" s="302"/>
      <c r="E222" s="302"/>
      <c r="F222" s="194">
        <f>SUM(F124:F221)</f>
        <v>0</v>
      </c>
    </row>
    <row r="223" spans="1:6" x14ac:dyDescent="0.3">
      <c r="A223" s="166"/>
      <c r="B223" s="167"/>
      <c r="C223" s="168"/>
      <c r="D223" s="169"/>
      <c r="E223" s="182"/>
      <c r="F223" s="195"/>
    </row>
    <row r="224" spans="1:6" x14ac:dyDescent="0.3">
      <c r="A224" s="166"/>
      <c r="B224" s="167"/>
      <c r="C224" s="168"/>
      <c r="D224" s="169"/>
      <c r="E224" s="182"/>
      <c r="F224" s="195"/>
    </row>
    <row r="225" spans="1:6" x14ac:dyDescent="0.3">
      <c r="A225" s="166"/>
      <c r="B225" s="167"/>
      <c r="C225" s="168"/>
      <c r="D225" s="169"/>
      <c r="E225" s="182"/>
      <c r="F225" s="195"/>
    </row>
    <row r="226" spans="1:6" x14ac:dyDescent="0.3">
      <c r="A226" s="166"/>
      <c r="B226" s="167"/>
      <c r="C226" s="168"/>
      <c r="D226" s="169"/>
      <c r="E226" s="182"/>
      <c r="F226" s="195"/>
    </row>
    <row r="227" spans="1:6" x14ac:dyDescent="0.3">
      <c r="A227" s="166"/>
      <c r="B227" s="167"/>
      <c r="C227" s="168"/>
      <c r="D227" s="169"/>
      <c r="E227" s="182"/>
      <c r="F227" s="195"/>
    </row>
    <row r="228" spans="1:6" x14ac:dyDescent="0.3">
      <c r="A228" s="166"/>
      <c r="B228" s="168"/>
      <c r="C228" s="170"/>
      <c r="D228" s="171"/>
      <c r="E228" s="183"/>
      <c r="F228" s="195"/>
    </row>
    <row r="229" spans="1:6" x14ac:dyDescent="0.3">
      <c r="A229" s="166"/>
      <c r="B229" s="168" t="s">
        <v>696</v>
      </c>
      <c r="C229" s="170"/>
      <c r="D229" s="171"/>
      <c r="E229" s="183"/>
      <c r="F229" s="195"/>
    </row>
    <row r="230" spans="1:6" x14ac:dyDescent="0.3">
      <c r="A230" s="166"/>
      <c r="B230" s="168"/>
      <c r="C230" s="170"/>
      <c r="D230" s="171"/>
      <c r="E230" s="183"/>
      <c r="F230" s="195"/>
    </row>
    <row r="231" spans="1:6" x14ac:dyDescent="0.3">
      <c r="A231" s="166"/>
      <c r="B231" s="168">
        <v>1</v>
      </c>
      <c r="C231" s="168"/>
      <c r="D231" s="171"/>
      <c r="E231" s="183"/>
      <c r="F231" s="196">
        <f>F85</f>
        <v>0</v>
      </c>
    </row>
    <row r="232" spans="1:6" x14ac:dyDescent="0.3">
      <c r="A232" s="166"/>
      <c r="B232" s="168"/>
      <c r="C232" s="170"/>
      <c r="D232" s="171"/>
      <c r="E232" s="183"/>
      <c r="F232" s="195"/>
    </row>
    <row r="233" spans="1:6" x14ac:dyDescent="0.3">
      <c r="A233" s="166"/>
      <c r="B233" s="168">
        <v>2</v>
      </c>
      <c r="C233" s="168"/>
      <c r="D233" s="171"/>
      <c r="E233" s="183"/>
      <c r="F233" s="196">
        <f>F123</f>
        <v>0</v>
      </c>
    </row>
    <row r="234" spans="1:6" x14ac:dyDescent="0.3">
      <c r="A234" s="166"/>
      <c r="B234" s="168"/>
      <c r="C234" s="168"/>
      <c r="D234" s="171"/>
      <c r="E234" s="184"/>
      <c r="F234" s="197"/>
    </row>
    <row r="235" spans="1:6" x14ac:dyDescent="0.3">
      <c r="A235" s="166"/>
      <c r="B235" s="168">
        <v>3</v>
      </c>
      <c r="C235" s="168"/>
      <c r="D235" s="171"/>
      <c r="E235" s="183"/>
      <c r="F235" s="196">
        <f>F222</f>
        <v>0</v>
      </c>
    </row>
    <row r="236" spans="1:6" ht="15" thickBot="1" x14ac:dyDescent="0.35">
      <c r="A236" s="166"/>
      <c r="B236" s="168"/>
      <c r="C236" s="168"/>
      <c r="D236" s="171"/>
      <c r="E236" s="184"/>
      <c r="F236" s="196"/>
    </row>
    <row r="237" spans="1:6" ht="15" thickBot="1" x14ac:dyDescent="0.35">
      <c r="A237" s="296" t="s">
        <v>697</v>
      </c>
      <c r="B237" s="297"/>
      <c r="C237" s="297"/>
      <c r="D237" s="297"/>
      <c r="E237" s="186"/>
      <c r="F237" s="198">
        <f>SUM(F229:F235)</f>
        <v>0</v>
      </c>
    </row>
    <row r="241" spans="1:6" s="115" customFormat="1" ht="20.100000000000001" customHeight="1" x14ac:dyDescent="0.3">
      <c r="A241" s="172"/>
      <c r="B241"/>
      <c r="C241"/>
      <c r="D241" s="173"/>
      <c r="E241" s="187"/>
      <c r="F241" s="185"/>
    </row>
    <row r="259" spans="7:7" x14ac:dyDescent="0.3">
      <c r="G259" s="201"/>
    </row>
    <row r="260" spans="7:7" x14ac:dyDescent="0.3">
      <c r="G260" s="201"/>
    </row>
    <row r="261" spans="7:7" x14ac:dyDescent="0.3">
      <c r="G261" s="201"/>
    </row>
    <row r="262" spans="7:7" x14ac:dyDescent="0.3">
      <c r="G262" s="201"/>
    </row>
    <row r="263" spans="7:7" x14ac:dyDescent="0.3">
      <c r="G263" s="201"/>
    </row>
    <row r="264" spans="7:7" x14ac:dyDescent="0.3">
      <c r="G264" s="201"/>
    </row>
    <row r="265" spans="7:7" x14ac:dyDescent="0.3">
      <c r="G265" s="201"/>
    </row>
    <row r="266" spans="7:7" x14ac:dyDescent="0.3">
      <c r="G266" s="201"/>
    </row>
    <row r="267" spans="7:7" x14ac:dyDescent="0.3">
      <c r="G267" s="201"/>
    </row>
    <row r="289" spans="1:6" s="115" customFormat="1" ht="20.100000000000001" customHeight="1" x14ac:dyDescent="0.3">
      <c r="A289" s="172"/>
      <c r="B289"/>
      <c r="C289"/>
      <c r="D289" s="173"/>
      <c r="E289" s="187"/>
      <c r="F289" s="185"/>
    </row>
    <row r="313" spans="1:6" s="115" customFormat="1" x14ac:dyDescent="0.3">
      <c r="A313" s="172"/>
      <c r="B313"/>
      <c r="C313"/>
      <c r="D313" s="173"/>
      <c r="E313" s="187"/>
      <c r="F313" s="185"/>
    </row>
    <row r="314" spans="1:6" s="115" customFormat="1" x14ac:dyDescent="0.3">
      <c r="A314" s="172"/>
      <c r="B314"/>
      <c r="C314"/>
      <c r="D314" s="173"/>
      <c r="E314" s="187"/>
      <c r="F314" s="185"/>
    </row>
    <row r="315" spans="1:6" s="115" customFormat="1" ht="20.100000000000001" customHeight="1" x14ac:dyDescent="0.3">
      <c r="A315" s="172"/>
      <c r="B315"/>
      <c r="C315"/>
      <c r="D315" s="173"/>
      <c r="E315" s="187"/>
      <c r="F315" s="185"/>
    </row>
    <row r="321" spans="2:7" s="172" customFormat="1" ht="78" customHeight="1" x14ac:dyDescent="0.3">
      <c r="B321"/>
      <c r="C321"/>
      <c r="D321" s="173"/>
      <c r="E321" s="187"/>
      <c r="F321" s="185"/>
      <c r="G321"/>
    </row>
    <row r="325" spans="2:7" s="172" customFormat="1" ht="78" customHeight="1" x14ac:dyDescent="0.3">
      <c r="B325"/>
      <c r="C325"/>
      <c r="D325" s="173"/>
      <c r="E325" s="187"/>
      <c r="F325" s="185"/>
      <c r="G325"/>
    </row>
    <row r="339" spans="1:6" s="115" customFormat="1" x14ac:dyDescent="0.3">
      <c r="A339" s="172"/>
      <c r="B339"/>
      <c r="C339"/>
      <c r="D339" s="173"/>
      <c r="E339" s="187"/>
      <c r="F339" s="185"/>
    </row>
    <row r="340" spans="1:6" s="115" customFormat="1" ht="20.100000000000001" customHeight="1" x14ac:dyDescent="0.3">
      <c r="A340" s="172"/>
      <c r="B340"/>
      <c r="C340"/>
      <c r="D340" s="173"/>
      <c r="E340" s="187"/>
      <c r="F340" s="185"/>
    </row>
    <row r="349" spans="1:6" s="203" customFormat="1" x14ac:dyDescent="0.3">
      <c r="A349" s="172"/>
      <c r="B349"/>
      <c r="C349"/>
      <c r="D349" s="173"/>
      <c r="E349" s="187"/>
      <c r="F349" s="185"/>
    </row>
    <row r="350" spans="1:6" s="203" customFormat="1" x14ac:dyDescent="0.3">
      <c r="A350" s="172"/>
      <c r="B350"/>
      <c r="C350"/>
      <c r="D350" s="173"/>
      <c r="E350" s="187"/>
      <c r="F350" s="185"/>
    </row>
    <row r="351" spans="1:6" s="203" customFormat="1" x14ac:dyDescent="0.3">
      <c r="A351" s="172"/>
      <c r="B351"/>
      <c r="C351"/>
      <c r="D351" s="173"/>
      <c r="E351" s="187"/>
      <c r="F351" s="185"/>
    </row>
    <row r="352" spans="1:6" s="203" customFormat="1" x14ac:dyDescent="0.3">
      <c r="A352" s="172"/>
      <c r="B352"/>
      <c r="C352"/>
      <c r="D352" s="173"/>
      <c r="E352" s="187"/>
      <c r="F352" s="185"/>
    </row>
    <row r="353" spans="1:6" s="203" customFormat="1" x14ac:dyDescent="0.3">
      <c r="A353" s="172"/>
      <c r="B353"/>
      <c r="C353"/>
      <c r="D353" s="173"/>
      <c r="E353" s="187"/>
      <c r="F353" s="185"/>
    </row>
    <row r="354" spans="1:6" s="203" customFormat="1" x14ac:dyDescent="0.3">
      <c r="A354" s="172"/>
      <c r="B354"/>
      <c r="C354"/>
      <c r="D354" s="173"/>
      <c r="E354" s="187"/>
      <c r="F354" s="185"/>
    </row>
    <row r="355" spans="1:6" s="203" customFormat="1" x14ac:dyDescent="0.3">
      <c r="A355" s="172"/>
      <c r="B355"/>
      <c r="C355"/>
      <c r="D355" s="173"/>
      <c r="E355" s="187"/>
      <c r="F355" s="185"/>
    </row>
    <row r="356" spans="1:6" s="203" customFormat="1" x14ac:dyDescent="0.3">
      <c r="A356" s="172"/>
      <c r="B356"/>
      <c r="C356"/>
      <c r="D356" s="173"/>
      <c r="E356" s="187"/>
      <c r="F356" s="185"/>
    </row>
    <row r="357" spans="1:6" s="203" customFormat="1" x14ac:dyDescent="0.3">
      <c r="A357" s="172"/>
      <c r="B357"/>
      <c r="C357"/>
      <c r="D357" s="173"/>
      <c r="E357" s="187"/>
      <c r="F357" s="185"/>
    </row>
    <row r="358" spans="1:6" s="203" customFormat="1" x14ac:dyDescent="0.3">
      <c r="A358" s="172"/>
      <c r="B358"/>
      <c r="C358"/>
      <c r="D358" s="173"/>
      <c r="E358" s="187"/>
      <c r="F358" s="185"/>
    </row>
    <row r="359" spans="1:6" s="203" customFormat="1" x14ac:dyDescent="0.3">
      <c r="A359" s="172"/>
      <c r="B359"/>
      <c r="C359"/>
      <c r="D359" s="173"/>
      <c r="E359" s="187"/>
      <c r="F359" s="185"/>
    </row>
    <row r="360" spans="1:6" s="203" customFormat="1" x14ac:dyDescent="0.3">
      <c r="A360" s="172"/>
      <c r="B360"/>
      <c r="C360"/>
      <c r="D360" s="173"/>
      <c r="E360" s="187"/>
      <c r="F360" s="185"/>
    </row>
    <row r="361" spans="1:6" s="203" customFormat="1" x14ac:dyDescent="0.3">
      <c r="A361" s="172"/>
      <c r="B361"/>
      <c r="C361"/>
      <c r="D361" s="173"/>
      <c r="E361" s="187"/>
      <c r="F361" s="185"/>
    </row>
    <row r="362" spans="1:6" s="203" customFormat="1" x14ac:dyDescent="0.3">
      <c r="A362" s="172"/>
      <c r="B362"/>
      <c r="C362"/>
      <c r="D362" s="173"/>
      <c r="E362" s="187"/>
      <c r="F362" s="185"/>
    </row>
    <row r="363" spans="1:6" s="203" customFormat="1" x14ac:dyDescent="0.3">
      <c r="A363" s="172"/>
      <c r="B363"/>
      <c r="C363"/>
      <c r="D363" s="173"/>
      <c r="E363" s="187"/>
      <c r="F363" s="185"/>
    </row>
    <row r="364" spans="1:6" s="203" customFormat="1" x14ac:dyDescent="0.3">
      <c r="A364" s="172"/>
      <c r="B364"/>
      <c r="C364"/>
      <c r="D364" s="173"/>
      <c r="E364" s="187"/>
      <c r="F364" s="185"/>
    </row>
    <row r="365" spans="1:6" s="203" customFormat="1" x14ac:dyDescent="0.3">
      <c r="A365" s="172"/>
      <c r="B365"/>
      <c r="C365"/>
      <c r="D365" s="173"/>
      <c r="E365" s="187"/>
      <c r="F365" s="185"/>
    </row>
    <row r="366" spans="1:6" s="203" customFormat="1" x14ac:dyDescent="0.3">
      <c r="A366" s="172"/>
      <c r="B366"/>
      <c r="C366"/>
      <c r="D366" s="173"/>
      <c r="E366" s="187"/>
      <c r="F366" s="185"/>
    </row>
    <row r="367" spans="1:6" s="203" customFormat="1" x14ac:dyDescent="0.3">
      <c r="A367" s="172"/>
      <c r="B367"/>
      <c r="C367"/>
      <c r="D367" s="173"/>
      <c r="E367" s="187"/>
      <c r="F367" s="185"/>
    </row>
    <row r="368" spans="1:6" s="115" customFormat="1" ht="20.100000000000001" customHeight="1" x14ac:dyDescent="0.3">
      <c r="A368" s="172"/>
      <c r="B368"/>
      <c r="C368"/>
      <c r="D368" s="173"/>
      <c r="E368" s="187"/>
      <c r="F368" s="185"/>
    </row>
    <row r="369" spans="1:6" s="167" customFormat="1" ht="15" customHeight="1" x14ac:dyDescent="0.3">
      <c r="A369" s="172"/>
      <c r="B369"/>
      <c r="C369"/>
      <c r="D369" s="173"/>
      <c r="E369" s="187"/>
      <c r="F369" s="185"/>
    </row>
    <row r="370" spans="1:6" s="167" customFormat="1" ht="15" customHeight="1" x14ac:dyDescent="0.3">
      <c r="A370" s="172"/>
      <c r="B370"/>
      <c r="C370"/>
      <c r="D370" s="173"/>
      <c r="E370" s="187"/>
      <c r="F370" s="185"/>
    </row>
    <row r="371" spans="1:6" s="167" customFormat="1" ht="15" customHeight="1" x14ac:dyDescent="0.3">
      <c r="A371" s="172"/>
      <c r="B371"/>
      <c r="C371"/>
      <c r="D371" s="173"/>
      <c r="E371" s="187"/>
      <c r="F371" s="185"/>
    </row>
    <row r="372" spans="1:6" s="167" customFormat="1" ht="15" customHeight="1" x14ac:dyDescent="0.3">
      <c r="A372" s="172"/>
      <c r="B372"/>
      <c r="C372"/>
      <c r="D372" s="173"/>
      <c r="E372" s="187"/>
      <c r="F372" s="185"/>
    </row>
    <row r="373" spans="1:6" s="167" customFormat="1" ht="15" customHeight="1" x14ac:dyDescent="0.3">
      <c r="A373" s="172"/>
      <c r="B373"/>
      <c r="C373"/>
      <c r="D373" s="173"/>
      <c r="E373" s="187"/>
      <c r="F373" s="185"/>
    </row>
    <row r="374" spans="1:6" s="167" customFormat="1" ht="15" customHeight="1" x14ac:dyDescent="0.3">
      <c r="A374" s="172"/>
      <c r="B374"/>
      <c r="C374"/>
      <c r="D374" s="173"/>
      <c r="E374" s="187"/>
      <c r="F374" s="185"/>
    </row>
    <row r="375" spans="1:6" s="167" customFormat="1" ht="15" customHeight="1" x14ac:dyDescent="0.3">
      <c r="A375" s="172"/>
      <c r="B375"/>
      <c r="C375"/>
      <c r="D375" s="173"/>
      <c r="E375" s="187"/>
      <c r="F375" s="185"/>
    </row>
    <row r="376" spans="1:6" s="167" customFormat="1" ht="15" customHeight="1" x14ac:dyDescent="0.3">
      <c r="A376" s="172"/>
      <c r="B376"/>
      <c r="C376"/>
      <c r="D376" s="173"/>
      <c r="E376" s="187"/>
      <c r="F376" s="185"/>
    </row>
    <row r="377" spans="1:6" s="167" customFormat="1" ht="15" customHeight="1" x14ac:dyDescent="0.3">
      <c r="A377" s="172"/>
      <c r="B377"/>
      <c r="C377"/>
      <c r="D377" s="173"/>
      <c r="E377" s="187"/>
      <c r="F377" s="185"/>
    </row>
    <row r="378" spans="1:6" s="167" customFormat="1" ht="15" customHeight="1" x14ac:dyDescent="0.3">
      <c r="A378" s="172"/>
      <c r="B378"/>
      <c r="C378"/>
      <c r="D378" s="173"/>
      <c r="E378" s="187"/>
      <c r="F378" s="185"/>
    </row>
    <row r="379" spans="1:6" s="167" customFormat="1" ht="15" customHeight="1" x14ac:dyDescent="0.3">
      <c r="A379" s="172"/>
      <c r="B379"/>
      <c r="C379"/>
      <c r="D379" s="173"/>
      <c r="E379" s="187"/>
      <c r="F379" s="185"/>
    </row>
    <row r="380" spans="1:6" s="167" customFormat="1" ht="15" customHeight="1" x14ac:dyDescent="0.3">
      <c r="A380" s="172"/>
      <c r="B380"/>
      <c r="C380"/>
      <c r="D380" s="173"/>
      <c r="E380" s="187"/>
      <c r="F380" s="185"/>
    </row>
    <row r="381" spans="1:6" s="167" customFormat="1" ht="15" customHeight="1" x14ac:dyDescent="0.3">
      <c r="A381" s="172"/>
      <c r="B381"/>
      <c r="C381"/>
      <c r="D381" s="173"/>
      <c r="E381" s="187"/>
      <c r="F381" s="185"/>
    </row>
    <row r="382" spans="1:6" s="167" customFormat="1" ht="15" customHeight="1" x14ac:dyDescent="0.3">
      <c r="A382" s="172"/>
      <c r="B382"/>
      <c r="C382"/>
      <c r="D382" s="173"/>
      <c r="E382" s="187"/>
      <c r="F382" s="185"/>
    </row>
    <row r="383" spans="1:6" s="167" customFormat="1" ht="15" customHeight="1" x14ac:dyDescent="0.3">
      <c r="A383" s="172"/>
      <c r="B383"/>
      <c r="C383"/>
      <c r="D383" s="173"/>
      <c r="E383" s="187"/>
      <c r="F383" s="185"/>
    </row>
    <row r="384" spans="1:6" s="167" customFormat="1" ht="15" customHeight="1" x14ac:dyDescent="0.3">
      <c r="A384" s="172"/>
      <c r="B384"/>
      <c r="C384"/>
      <c r="D384" s="173"/>
      <c r="E384" s="187"/>
      <c r="F384" s="185"/>
    </row>
    <row r="385" spans="1:6" s="167" customFormat="1" ht="15" customHeight="1" x14ac:dyDescent="0.3">
      <c r="A385" s="172"/>
      <c r="B385"/>
      <c r="C385"/>
      <c r="D385" s="173"/>
      <c r="E385" s="187"/>
      <c r="F385" s="185"/>
    </row>
    <row r="386" spans="1:6" s="167" customFormat="1" ht="15" customHeight="1" x14ac:dyDescent="0.3">
      <c r="A386" s="172"/>
      <c r="B386"/>
      <c r="C386"/>
      <c r="D386" s="173"/>
      <c r="E386" s="187"/>
      <c r="F386" s="185"/>
    </row>
    <row r="387" spans="1:6" s="167" customFormat="1" ht="15" customHeight="1" x14ac:dyDescent="0.3">
      <c r="A387" s="172"/>
      <c r="B387"/>
      <c r="C387"/>
      <c r="D387" s="173"/>
      <c r="E387" s="187"/>
      <c r="F387" s="185"/>
    </row>
    <row r="388" spans="1:6" s="167" customFormat="1" ht="15" customHeight="1" x14ac:dyDescent="0.3">
      <c r="A388" s="172"/>
      <c r="B388"/>
      <c r="C388"/>
      <c r="D388" s="173"/>
      <c r="E388" s="187"/>
      <c r="F388" s="185"/>
    </row>
    <row r="389" spans="1:6" s="167" customFormat="1" ht="15" customHeight="1" x14ac:dyDescent="0.3">
      <c r="A389" s="172"/>
      <c r="B389"/>
      <c r="C389"/>
      <c r="D389" s="173"/>
      <c r="E389" s="187"/>
      <c r="F389" s="185"/>
    </row>
    <row r="390" spans="1:6" s="167" customFormat="1" ht="15" customHeight="1" x14ac:dyDescent="0.3">
      <c r="A390" s="172"/>
      <c r="B390"/>
      <c r="C390"/>
      <c r="D390" s="173"/>
      <c r="E390" s="187"/>
      <c r="F390" s="185"/>
    </row>
    <row r="391" spans="1:6" s="167" customFormat="1" ht="15" customHeight="1" x14ac:dyDescent="0.3">
      <c r="A391" s="172"/>
      <c r="B391"/>
      <c r="C391"/>
      <c r="D391" s="173"/>
      <c r="E391" s="187"/>
      <c r="F391" s="185"/>
    </row>
    <row r="392" spans="1:6" s="167" customFormat="1" ht="15" customHeight="1" x14ac:dyDescent="0.3">
      <c r="A392" s="172"/>
      <c r="B392"/>
      <c r="C392"/>
      <c r="D392" s="173"/>
      <c r="E392" s="187"/>
      <c r="F392" s="185"/>
    </row>
    <row r="393" spans="1:6" s="167" customFormat="1" ht="15" customHeight="1" x14ac:dyDescent="0.3">
      <c r="A393" s="172"/>
      <c r="B393"/>
      <c r="C393"/>
      <c r="D393" s="173"/>
      <c r="E393" s="187"/>
      <c r="F393" s="185"/>
    </row>
    <row r="394" spans="1:6" s="167" customFormat="1" ht="15" customHeight="1" x14ac:dyDescent="0.3">
      <c r="A394" s="172"/>
      <c r="B394"/>
      <c r="C394"/>
      <c r="D394" s="173"/>
      <c r="E394" s="187"/>
      <c r="F394" s="185"/>
    </row>
    <row r="395" spans="1:6" s="167" customFormat="1" ht="15" customHeight="1" x14ac:dyDescent="0.3">
      <c r="A395" s="172"/>
      <c r="B395"/>
      <c r="C395"/>
      <c r="D395" s="173"/>
      <c r="E395" s="187"/>
      <c r="F395" s="185"/>
    </row>
    <row r="396" spans="1:6" s="167" customFormat="1" ht="15" customHeight="1" x14ac:dyDescent="0.3">
      <c r="A396" s="172"/>
      <c r="B396"/>
      <c r="C396"/>
      <c r="D396" s="173"/>
      <c r="E396" s="187"/>
      <c r="F396" s="185"/>
    </row>
    <row r="397" spans="1:6" s="167" customFormat="1" ht="24.9" customHeight="1" x14ac:dyDescent="0.3">
      <c r="A397" s="172"/>
      <c r="B397"/>
      <c r="C397"/>
      <c r="D397" s="173"/>
      <c r="E397" s="187"/>
      <c r="F397" s="185"/>
    </row>
  </sheetData>
  <protectedRanges>
    <protectedRange sqref="E223:F237" name="Range1"/>
  </protectedRanges>
  <mergeCells count="7">
    <mergeCell ref="A237:D237"/>
    <mergeCell ref="A1:F1"/>
    <mergeCell ref="A2:F2"/>
    <mergeCell ref="D3:F3"/>
    <mergeCell ref="A85:E85"/>
    <mergeCell ref="A123:E123"/>
    <mergeCell ref="A222:E222"/>
  </mergeCells>
  <printOptions horizontalCentered="1"/>
  <pageMargins left="0.51181102362204722" right="0.39370078740157483" top="0.51181102362204722" bottom="0.78740157480314965" header="0.39370078740157483" footer="0.39370078740157483"/>
  <pageSetup paperSize="9" scale="35" orientation="portrait" horizontalDpi="4294967293" verticalDpi="4294967293" r:id="rId1"/>
  <headerFooter scaleWithDoc="0">
    <oddFooter>&amp;CPage &amp;P of &amp;N</oddFooter>
  </headerFooter>
  <rowBreaks count="9" manualBreakCount="9">
    <brk id="85" max="5" man="1"/>
    <brk id="123" max="16383" man="1"/>
    <brk id="221" max="5" man="1"/>
    <brk id="222" max="5" man="1"/>
    <brk id="241" max="39" man="1"/>
    <brk id="289" max="16383" man="1"/>
    <brk id="315" max="16383" man="1"/>
    <brk id="340" max="39" man="1"/>
    <brk id="368" max="3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06"/>
  <sheetViews>
    <sheetView view="pageBreakPreview" zoomScale="55" zoomScaleNormal="100" zoomScaleSheetLayoutView="55" workbookViewId="0">
      <selection activeCell="H28" sqref="H28"/>
    </sheetView>
  </sheetViews>
  <sheetFormatPr defaultColWidth="9.109375" defaultRowHeight="15.6" x14ac:dyDescent="0.3"/>
  <cols>
    <col min="1" max="1" width="13.6640625" style="114" bestFit="1" customWidth="1"/>
    <col min="2" max="2" width="80.44140625" style="92" bestFit="1" customWidth="1"/>
    <col min="3" max="3" width="6.33203125" style="112" customWidth="1"/>
    <col min="4" max="4" width="9.109375" style="92"/>
    <col min="5" max="6" width="19.88671875" style="92" bestFit="1" customWidth="1"/>
    <col min="7" max="7" width="10.88671875" style="92" customWidth="1"/>
    <col min="8" max="16384" width="9.109375" style="92"/>
  </cols>
  <sheetData>
    <row r="1" spans="1:11" x14ac:dyDescent="0.3">
      <c r="A1" s="303" t="s">
        <v>711</v>
      </c>
      <c r="B1" s="303"/>
      <c r="C1" s="303"/>
      <c r="D1" s="303"/>
      <c r="E1" s="303"/>
      <c r="F1" s="303"/>
    </row>
    <row r="2" spans="1:11" x14ac:dyDescent="0.3">
      <c r="A2" s="303" t="s">
        <v>841</v>
      </c>
      <c r="B2" s="303"/>
      <c r="C2" s="303"/>
      <c r="D2" s="303"/>
      <c r="E2" s="303"/>
      <c r="F2" s="303"/>
    </row>
    <row r="3" spans="1:11" s="100" customFormat="1" ht="15" customHeight="1" x14ac:dyDescent="0.3">
      <c r="A3" s="95"/>
      <c r="B3" s="94" t="s">
        <v>171</v>
      </c>
      <c r="C3" s="95"/>
      <c r="D3" s="95"/>
      <c r="E3" s="93"/>
      <c r="F3" s="93"/>
      <c r="G3" s="99"/>
      <c r="H3" s="99"/>
      <c r="I3" s="99"/>
      <c r="J3" s="99"/>
      <c r="K3" s="99"/>
    </row>
    <row r="4" spans="1:11" s="1" customFormat="1" ht="15.75" customHeight="1" x14ac:dyDescent="0.3">
      <c r="A4" s="96" t="s">
        <v>426</v>
      </c>
      <c r="B4" s="94" t="s">
        <v>173</v>
      </c>
      <c r="C4" s="96" t="s">
        <v>174</v>
      </c>
      <c r="D4" s="97" t="s">
        <v>175</v>
      </c>
      <c r="E4" s="98" t="s">
        <v>176</v>
      </c>
      <c r="F4" s="94" t="s">
        <v>177</v>
      </c>
    </row>
    <row r="5" spans="1:11" s="1" customFormat="1" ht="15.75" customHeight="1" x14ac:dyDescent="0.3">
      <c r="A5" s="7"/>
      <c r="B5" s="5" t="s">
        <v>8</v>
      </c>
      <c r="D5" s="2"/>
      <c r="E5" s="3"/>
      <c r="F5" s="4"/>
    </row>
    <row r="6" spans="1:11" s="1" customFormat="1" ht="15.75" customHeight="1" x14ac:dyDescent="0.3">
      <c r="A6" s="7"/>
      <c r="B6" s="6"/>
      <c r="D6" s="2"/>
      <c r="E6" s="3"/>
      <c r="F6" s="4"/>
    </row>
    <row r="7" spans="1:11" s="1" customFormat="1" ht="15.75" customHeight="1" x14ac:dyDescent="0.3">
      <c r="A7" s="7"/>
      <c r="B7" s="104" t="s">
        <v>9</v>
      </c>
      <c r="D7" s="2"/>
      <c r="E7" s="3"/>
      <c r="F7" s="4"/>
    </row>
    <row r="8" spans="1:11" s="1" customFormat="1" ht="15.75" customHeight="1" x14ac:dyDescent="0.3">
      <c r="A8" s="7"/>
      <c r="B8" s="104" t="s">
        <v>10</v>
      </c>
      <c r="D8" s="2"/>
      <c r="E8" s="3"/>
      <c r="F8" s="4"/>
    </row>
    <row r="9" spans="1:11" s="1" customFormat="1" ht="15.75" customHeight="1" x14ac:dyDescent="0.3">
      <c r="A9" s="7"/>
      <c r="B9" s="104" t="s">
        <v>11</v>
      </c>
      <c r="D9" s="2"/>
      <c r="E9" s="3"/>
      <c r="F9" s="4"/>
    </row>
    <row r="10" spans="1:11" s="1" customFormat="1" ht="15.75" customHeight="1" x14ac:dyDescent="0.3">
      <c r="A10" s="7"/>
      <c r="B10" s="104" t="s">
        <v>12</v>
      </c>
      <c r="D10" s="2"/>
      <c r="E10" s="3"/>
      <c r="F10" s="4"/>
    </row>
    <row r="11" spans="1:11" s="1" customFormat="1" ht="15.75" customHeight="1" x14ac:dyDescent="0.3">
      <c r="A11" s="7"/>
      <c r="B11" s="104" t="s">
        <v>13</v>
      </c>
      <c r="D11" s="2"/>
      <c r="E11" s="3"/>
      <c r="F11" s="4"/>
    </row>
    <row r="12" spans="1:11" s="1" customFormat="1" ht="15.75" customHeight="1" x14ac:dyDescent="0.3">
      <c r="A12" s="7"/>
      <c r="B12" s="104" t="s">
        <v>14</v>
      </c>
      <c r="D12" s="2"/>
      <c r="E12" s="3"/>
      <c r="F12" s="4"/>
    </row>
    <row r="13" spans="1:11" s="1" customFormat="1" ht="15.75" customHeight="1" x14ac:dyDescent="0.3">
      <c r="A13" s="7"/>
      <c r="B13" s="104" t="s">
        <v>15</v>
      </c>
      <c r="D13" s="2"/>
      <c r="E13" s="3"/>
      <c r="F13" s="4"/>
    </row>
    <row r="14" spans="1:11" s="1" customFormat="1" x14ac:dyDescent="0.3">
      <c r="A14" s="7"/>
      <c r="B14" s="104" t="s">
        <v>16</v>
      </c>
      <c r="D14" s="2"/>
      <c r="E14" s="3"/>
      <c r="F14" s="4"/>
    </row>
    <row r="15" spans="1:11" x14ac:dyDescent="0.3">
      <c r="A15" s="7"/>
      <c r="B15" s="104" t="s">
        <v>17</v>
      </c>
      <c r="C15" s="1"/>
      <c r="D15" s="2"/>
      <c r="E15" s="3"/>
      <c r="F15" s="4"/>
    </row>
    <row r="16" spans="1:11" x14ac:dyDescent="0.3">
      <c r="A16" s="95"/>
      <c r="B16" s="101" t="s">
        <v>178</v>
      </c>
      <c r="C16" s="95"/>
      <c r="D16" s="102"/>
      <c r="E16" s="103"/>
      <c r="F16" s="93"/>
    </row>
    <row r="17" spans="1:7" x14ac:dyDescent="0.3">
      <c r="A17" s="113" t="s">
        <v>88</v>
      </c>
      <c r="B17" s="104" t="s">
        <v>179</v>
      </c>
      <c r="C17" s="95" t="s">
        <v>180</v>
      </c>
      <c r="D17" s="102">
        <v>1</v>
      </c>
      <c r="E17" s="103"/>
      <c r="F17" s="93"/>
    </row>
    <row r="18" spans="1:7" x14ac:dyDescent="0.3">
      <c r="A18" s="113" t="s">
        <v>89</v>
      </c>
      <c r="B18" s="104" t="s">
        <v>181</v>
      </c>
      <c r="C18" s="95" t="s">
        <v>180</v>
      </c>
      <c r="D18" s="102">
        <v>1</v>
      </c>
      <c r="E18" s="103"/>
      <c r="F18" s="93"/>
    </row>
    <row r="19" spans="1:7" x14ac:dyDescent="0.3">
      <c r="A19" s="113" t="s">
        <v>90</v>
      </c>
      <c r="B19" s="104" t="s">
        <v>182</v>
      </c>
      <c r="C19" s="95" t="s">
        <v>180</v>
      </c>
      <c r="D19" s="102">
        <v>1</v>
      </c>
      <c r="E19" s="103"/>
      <c r="F19" s="93"/>
    </row>
    <row r="20" spans="1:7" x14ac:dyDescent="0.3">
      <c r="A20" s="113" t="s">
        <v>91</v>
      </c>
      <c r="B20" s="104" t="s">
        <v>183</v>
      </c>
      <c r="C20" s="95" t="s">
        <v>180</v>
      </c>
      <c r="D20" s="102">
        <v>1</v>
      </c>
      <c r="E20" s="103"/>
      <c r="F20" s="93"/>
    </row>
    <row r="21" spans="1:7" x14ac:dyDescent="0.3">
      <c r="A21" s="113" t="s">
        <v>92</v>
      </c>
      <c r="B21" s="104" t="s">
        <v>184</v>
      </c>
      <c r="C21" s="95" t="s">
        <v>180</v>
      </c>
      <c r="D21" s="102">
        <v>1</v>
      </c>
      <c r="E21" s="103"/>
      <c r="F21" s="93"/>
    </row>
    <row r="22" spans="1:7" x14ac:dyDescent="0.3">
      <c r="A22" s="113" t="s">
        <v>93</v>
      </c>
      <c r="B22" s="104" t="s">
        <v>185</v>
      </c>
      <c r="C22" s="95" t="s">
        <v>180</v>
      </c>
      <c r="D22" s="102">
        <v>1</v>
      </c>
      <c r="E22" s="103"/>
      <c r="F22" s="93"/>
    </row>
    <row r="23" spans="1:7" x14ac:dyDescent="0.3">
      <c r="A23" s="113" t="s">
        <v>94</v>
      </c>
      <c r="B23" s="104" t="s">
        <v>186</v>
      </c>
      <c r="C23" s="95" t="s">
        <v>180</v>
      </c>
      <c r="D23" s="102">
        <v>1</v>
      </c>
      <c r="E23" s="103"/>
      <c r="F23" s="93"/>
    </row>
    <row r="24" spans="1:7" x14ac:dyDescent="0.3">
      <c r="A24" s="113" t="s">
        <v>95</v>
      </c>
      <c r="B24" s="104" t="s">
        <v>187</v>
      </c>
      <c r="C24" s="95" t="s">
        <v>180</v>
      </c>
      <c r="D24" s="95">
        <v>1</v>
      </c>
      <c r="E24" s="93"/>
      <c r="F24" s="93"/>
      <c r="G24" s="105"/>
    </row>
    <row r="25" spans="1:7" x14ac:dyDescent="0.3">
      <c r="A25" s="113" t="s">
        <v>96</v>
      </c>
      <c r="B25" s="104" t="s">
        <v>188</v>
      </c>
      <c r="C25" s="95" t="s">
        <v>180</v>
      </c>
      <c r="D25" s="95">
        <v>1</v>
      </c>
      <c r="E25" s="93"/>
      <c r="F25" s="93"/>
      <c r="G25" s="100"/>
    </row>
    <row r="26" spans="1:7" x14ac:dyDescent="0.3">
      <c r="A26" s="113" t="s">
        <v>97</v>
      </c>
      <c r="B26" s="104" t="s">
        <v>189</v>
      </c>
      <c r="C26" s="95" t="s">
        <v>180</v>
      </c>
      <c r="D26" s="95">
        <v>1</v>
      </c>
      <c r="E26" s="93"/>
      <c r="F26" s="93"/>
    </row>
    <row r="27" spans="1:7" x14ac:dyDescent="0.3">
      <c r="A27" s="113" t="s">
        <v>98</v>
      </c>
      <c r="B27" s="104" t="s">
        <v>190</v>
      </c>
      <c r="C27" s="95" t="s">
        <v>180</v>
      </c>
      <c r="D27" s="95">
        <v>1</v>
      </c>
      <c r="E27" s="93"/>
      <c r="F27" s="93"/>
    </row>
    <row r="28" spans="1:7" x14ac:dyDescent="0.3">
      <c r="A28" s="113" t="s">
        <v>99</v>
      </c>
      <c r="B28" s="104" t="s">
        <v>191</v>
      </c>
      <c r="C28" s="95" t="s">
        <v>180</v>
      </c>
      <c r="D28" s="95">
        <v>1</v>
      </c>
      <c r="E28" s="93"/>
      <c r="F28" s="93"/>
    </row>
    <row r="29" spans="1:7" s="100" customFormat="1" x14ac:dyDescent="0.3">
      <c r="A29" s="113" t="s">
        <v>100</v>
      </c>
      <c r="B29" s="104" t="s">
        <v>192</v>
      </c>
      <c r="C29" s="95" t="s">
        <v>180</v>
      </c>
      <c r="D29" s="95">
        <v>1</v>
      </c>
      <c r="E29" s="93"/>
      <c r="F29" s="93"/>
      <c r="G29" s="99"/>
    </row>
    <row r="30" spans="1:7" x14ac:dyDescent="0.3">
      <c r="A30" s="113" t="s">
        <v>101</v>
      </c>
      <c r="B30" s="104" t="s">
        <v>193</v>
      </c>
      <c r="C30" s="95" t="s">
        <v>180</v>
      </c>
      <c r="D30" s="95">
        <v>1</v>
      </c>
      <c r="E30" s="93"/>
      <c r="F30" s="93"/>
    </row>
    <row r="31" spans="1:7" x14ac:dyDescent="0.3">
      <c r="A31" s="113" t="s">
        <v>102</v>
      </c>
      <c r="B31" s="104" t="s">
        <v>194</v>
      </c>
      <c r="C31" s="95" t="s">
        <v>180</v>
      </c>
      <c r="D31" s="95">
        <v>1</v>
      </c>
      <c r="E31" s="93"/>
      <c r="F31" s="93"/>
    </row>
    <row r="32" spans="1:7" x14ac:dyDescent="0.3">
      <c r="A32" s="113" t="s">
        <v>103</v>
      </c>
      <c r="B32" s="104" t="s">
        <v>195</v>
      </c>
      <c r="C32" s="95" t="s">
        <v>180</v>
      </c>
      <c r="D32" s="95">
        <v>1</v>
      </c>
      <c r="E32" s="93"/>
      <c r="F32" s="93"/>
    </row>
    <row r="33" spans="1:7" x14ac:dyDescent="0.3">
      <c r="A33" s="113" t="s">
        <v>104</v>
      </c>
      <c r="B33" s="104" t="s">
        <v>196</v>
      </c>
      <c r="C33" s="95" t="s">
        <v>180</v>
      </c>
      <c r="D33" s="95">
        <v>1</v>
      </c>
      <c r="E33" s="93"/>
      <c r="F33" s="93"/>
    </row>
    <row r="34" spans="1:7" x14ac:dyDescent="0.3">
      <c r="A34" s="113" t="s">
        <v>105</v>
      </c>
      <c r="B34" s="104" t="s">
        <v>197</v>
      </c>
      <c r="C34" s="95" t="s">
        <v>180</v>
      </c>
      <c r="D34" s="95">
        <v>1</v>
      </c>
      <c r="E34" s="93"/>
      <c r="F34" s="93"/>
    </row>
    <row r="35" spans="1:7" x14ac:dyDescent="0.3">
      <c r="A35" s="113" t="s">
        <v>106</v>
      </c>
      <c r="B35" s="104" t="s">
        <v>198</v>
      </c>
      <c r="C35" s="95" t="s">
        <v>180</v>
      </c>
      <c r="D35" s="95">
        <v>1</v>
      </c>
      <c r="E35" s="93"/>
      <c r="F35" s="93"/>
    </row>
    <row r="36" spans="1:7" x14ac:dyDescent="0.3">
      <c r="A36" s="113" t="s">
        <v>107</v>
      </c>
      <c r="B36" s="104" t="s">
        <v>199</v>
      </c>
      <c r="C36" s="95" t="s">
        <v>180</v>
      </c>
      <c r="D36" s="95">
        <v>1</v>
      </c>
      <c r="E36" s="93"/>
      <c r="F36" s="93"/>
    </row>
    <row r="37" spans="1:7" x14ac:dyDescent="0.3">
      <c r="A37" s="113" t="s">
        <v>108</v>
      </c>
      <c r="B37" s="104" t="s">
        <v>200</v>
      </c>
      <c r="C37" s="95" t="s">
        <v>180</v>
      </c>
      <c r="D37" s="95">
        <v>1</v>
      </c>
      <c r="E37" s="93"/>
      <c r="F37" s="93"/>
    </row>
    <row r="38" spans="1:7" x14ac:dyDescent="0.3">
      <c r="A38" s="113" t="s">
        <v>109</v>
      </c>
      <c r="B38" s="104" t="s">
        <v>201</v>
      </c>
      <c r="C38" s="95" t="s">
        <v>180</v>
      </c>
      <c r="D38" s="95">
        <v>1</v>
      </c>
      <c r="E38" s="93"/>
      <c r="F38" s="93"/>
    </row>
    <row r="39" spans="1:7" x14ac:dyDescent="0.3">
      <c r="A39" s="113" t="s">
        <v>110</v>
      </c>
      <c r="B39" s="104" t="s">
        <v>202</v>
      </c>
      <c r="C39" s="95" t="s">
        <v>180</v>
      </c>
      <c r="D39" s="95">
        <v>1</v>
      </c>
      <c r="E39" s="93"/>
      <c r="F39" s="93"/>
    </row>
    <row r="40" spans="1:7" x14ac:dyDescent="0.3">
      <c r="A40" s="96"/>
      <c r="B40" s="101" t="s">
        <v>203</v>
      </c>
      <c r="C40" s="95"/>
      <c r="D40" s="95"/>
      <c r="E40" s="93"/>
      <c r="F40" s="93"/>
      <c r="G40" s="107"/>
    </row>
    <row r="41" spans="1:7" x14ac:dyDescent="0.3">
      <c r="A41" s="96"/>
      <c r="B41" s="106" t="s">
        <v>204</v>
      </c>
      <c r="C41" s="95"/>
      <c r="D41" s="95"/>
      <c r="E41" s="93"/>
      <c r="F41" s="93"/>
      <c r="G41" s="100"/>
    </row>
    <row r="42" spans="1:7" x14ac:dyDescent="0.3">
      <c r="A42" s="113" t="s">
        <v>40</v>
      </c>
      <c r="B42" s="104" t="s">
        <v>205</v>
      </c>
      <c r="C42" s="95" t="s">
        <v>49</v>
      </c>
      <c r="D42" s="95">
        <v>1</v>
      </c>
      <c r="E42" s="93"/>
      <c r="F42" s="93"/>
    </row>
    <row r="43" spans="1:7" s="100" customFormat="1" x14ac:dyDescent="0.3">
      <c r="A43" s="113" t="s">
        <v>41</v>
      </c>
      <c r="B43" s="104" t="s">
        <v>206</v>
      </c>
      <c r="C43" s="95" t="s">
        <v>49</v>
      </c>
      <c r="D43" s="95">
        <v>1</v>
      </c>
      <c r="E43" s="93"/>
      <c r="F43" s="93"/>
    </row>
    <row r="44" spans="1:7" x14ac:dyDescent="0.3">
      <c r="A44" s="113" t="s">
        <v>42</v>
      </c>
      <c r="B44" s="104" t="s">
        <v>207</v>
      </c>
      <c r="C44" s="95" t="s">
        <v>49</v>
      </c>
      <c r="D44" s="95">
        <v>1</v>
      </c>
      <c r="E44" s="93"/>
      <c r="F44" s="93"/>
    </row>
    <row r="45" spans="1:7" x14ac:dyDescent="0.3">
      <c r="A45" s="113" t="s">
        <v>43</v>
      </c>
      <c r="B45" s="104" t="s">
        <v>208</v>
      </c>
      <c r="C45" s="95" t="s">
        <v>49</v>
      </c>
      <c r="D45" s="95">
        <v>1</v>
      </c>
      <c r="E45" s="93"/>
      <c r="F45" s="93"/>
    </row>
    <row r="46" spans="1:7" x14ac:dyDescent="0.3">
      <c r="A46" s="113" t="s">
        <v>45</v>
      </c>
      <c r="B46" s="104" t="s">
        <v>209</v>
      </c>
      <c r="C46" s="95" t="s">
        <v>49</v>
      </c>
      <c r="D46" s="95">
        <v>1</v>
      </c>
      <c r="E46" s="93"/>
      <c r="F46" s="93"/>
    </row>
    <row r="47" spans="1:7" x14ac:dyDescent="0.3">
      <c r="A47" s="113" t="s">
        <v>46</v>
      </c>
      <c r="B47" s="104" t="s">
        <v>210</v>
      </c>
      <c r="C47" s="95" t="s">
        <v>49</v>
      </c>
      <c r="D47" s="95">
        <v>1</v>
      </c>
      <c r="E47" s="93"/>
      <c r="F47" s="93"/>
    </row>
    <row r="48" spans="1:7" x14ac:dyDescent="0.3">
      <c r="A48" s="113" t="s">
        <v>47</v>
      </c>
      <c r="B48" s="104" t="s">
        <v>211</v>
      </c>
      <c r="C48" s="95" t="s">
        <v>49</v>
      </c>
      <c r="D48" s="95">
        <v>1</v>
      </c>
      <c r="E48" s="93"/>
      <c r="F48" s="93"/>
    </row>
    <row r="49" spans="1:6" x14ac:dyDescent="0.3">
      <c r="A49" s="113" t="s">
        <v>48</v>
      </c>
      <c r="B49" s="104" t="s">
        <v>212</v>
      </c>
      <c r="C49" s="95" t="s">
        <v>49</v>
      </c>
      <c r="D49" s="95">
        <v>1</v>
      </c>
      <c r="E49" s="93"/>
      <c r="F49" s="93"/>
    </row>
    <row r="50" spans="1:6" x14ac:dyDescent="0.3">
      <c r="A50" s="113" t="s">
        <v>50</v>
      </c>
      <c r="B50" s="104" t="s">
        <v>213</v>
      </c>
      <c r="C50" s="95" t="s">
        <v>49</v>
      </c>
      <c r="D50" s="95">
        <v>1</v>
      </c>
      <c r="E50" s="93"/>
      <c r="F50" s="93"/>
    </row>
    <row r="51" spans="1:6" x14ac:dyDescent="0.3">
      <c r="A51" s="113" t="s">
        <v>51</v>
      </c>
      <c r="B51" s="104" t="s">
        <v>214</v>
      </c>
      <c r="C51" s="95" t="s">
        <v>49</v>
      </c>
      <c r="D51" s="95">
        <v>1</v>
      </c>
      <c r="E51" s="93"/>
      <c r="F51" s="93"/>
    </row>
    <row r="52" spans="1:6" x14ac:dyDescent="0.3">
      <c r="A52" s="113" t="s">
        <v>52</v>
      </c>
      <c r="B52" s="104" t="s">
        <v>215</v>
      </c>
      <c r="C52" s="95" t="s">
        <v>49</v>
      </c>
      <c r="D52" s="95">
        <v>1</v>
      </c>
      <c r="E52" s="93"/>
      <c r="F52" s="93"/>
    </row>
    <row r="53" spans="1:6" x14ac:dyDescent="0.3">
      <c r="A53" s="113" t="s">
        <v>53</v>
      </c>
      <c r="B53" s="104" t="s">
        <v>216</v>
      </c>
      <c r="C53" s="95" t="s">
        <v>49</v>
      </c>
      <c r="D53" s="95">
        <v>1</v>
      </c>
      <c r="E53" s="93"/>
      <c r="F53" s="93"/>
    </row>
    <row r="54" spans="1:6" x14ac:dyDescent="0.3">
      <c r="A54" s="113" t="s">
        <v>54</v>
      </c>
      <c r="B54" s="104" t="s">
        <v>217</v>
      </c>
      <c r="C54" s="95" t="s">
        <v>49</v>
      </c>
      <c r="D54" s="95">
        <v>1</v>
      </c>
      <c r="E54" s="93"/>
      <c r="F54" s="93"/>
    </row>
    <row r="55" spans="1:6" x14ac:dyDescent="0.3">
      <c r="A55" s="113" t="s">
        <v>55</v>
      </c>
      <c r="B55" s="104" t="s">
        <v>218</v>
      </c>
      <c r="C55" s="95" t="s">
        <v>49</v>
      </c>
      <c r="D55" s="95">
        <v>1</v>
      </c>
      <c r="E55" s="93"/>
      <c r="F55" s="93"/>
    </row>
    <row r="56" spans="1:6" x14ac:dyDescent="0.3">
      <c r="A56" s="113" t="s">
        <v>56</v>
      </c>
      <c r="B56" s="104" t="s">
        <v>219</v>
      </c>
      <c r="C56" s="95" t="s">
        <v>49</v>
      </c>
      <c r="D56" s="95">
        <v>1</v>
      </c>
      <c r="E56" s="93"/>
      <c r="F56" s="93"/>
    </row>
    <row r="57" spans="1:6" x14ac:dyDescent="0.3">
      <c r="A57" s="113" t="s">
        <v>57</v>
      </c>
      <c r="B57" s="104" t="s">
        <v>220</v>
      </c>
      <c r="C57" s="95" t="s">
        <v>49</v>
      </c>
      <c r="D57" s="95">
        <v>1</v>
      </c>
      <c r="E57" s="93"/>
      <c r="F57" s="93"/>
    </row>
    <row r="58" spans="1:6" x14ac:dyDescent="0.3">
      <c r="A58" s="113" t="s">
        <v>58</v>
      </c>
      <c r="B58" s="104" t="s">
        <v>221</v>
      </c>
      <c r="C58" s="95" t="s">
        <v>49</v>
      </c>
      <c r="D58" s="95">
        <v>1</v>
      </c>
      <c r="E58" s="93"/>
      <c r="F58" s="93"/>
    </row>
    <row r="59" spans="1:6" x14ac:dyDescent="0.3">
      <c r="A59" s="113" t="s">
        <v>59</v>
      </c>
      <c r="B59" s="104" t="s">
        <v>222</v>
      </c>
      <c r="C59" s="95" t="s">
        <v>49</v>
      </c>
      <c r="D59" s="95">
        <v>1</v>
      </c>
      <c r="E59" s="93"/>
      <c r="F59" s="93"/>
    </row>
    <row r="60" spans="1:6" x14ac:dyDescent="0.3">
      <c r="A60" s="113" t="s">
        <v>60</v>
      </c>
      <c r="B60" s="104" t="s">
        <v>223</v>
      </c>
      <c r="C60" s="95" t="s">
        <v>49</v>
      </c>
      <c r="D60" s="95">
        <v>1</v>
      </c>
      <c r="E60" s="93"/>
      <c r="F60" s="93"/>
    </row>
    <row r="61" spans="1:6" x14ac:dyDescent="0.3">
      <c r="A61" s="113" t="s">
        <v>61</v>
      </c>
      <c r="B61" s="104" t="s">
        <v>224</v>
      </c>
      <c r="C61" s="95" t="s">
        <v>49</v>
      </c>
      <c r="D61" s="95">
        <v>1</v>
      </c>
      <c r="E61" s="93"/>
      <c r="F61" s="93"/>
    </row>
    <row r="62" spans="1:6" x14ac:dyDescent="0.3">
      <c r="A62" s="113" t="s">
        <v>62</v>
      </c>
      <c r="B62" s="104" t="s">
        <v>225</v>
      </c>
      <c r="C62" s="95" t="s">
        <v>49</v>
      </c>
      <c r="D62" s="95">
        <v>1</v>
      </c>
      <c r="E62" s="93"/>
      <c r="F62" s="93"/>
    </row>
    <row r="63" spans="1:6" x14ac:dyDescent="0.3">
      <c r="A63" s="113" t="s">
        <v>63</v>
      </c>
      <c r="B63" s="104" t="s">
        <v>226</v>
      </c>
      <c r="C63" s="95" t="s">
        <v>49</v>
      </c>
      <c r="D63" s="95">
        <v>1</v>
      </c>
      <c r="E63" s="93"/>
      <c r="F63" s="93"/>
    </row>
    <row r="64" spans="1:6" x14ac:dyDescent="0.3">
      <c r="A64" s="113" t="s">
        <v>64</v>
      </c>
      <c r="B64" s="104" t="s">
        <v>227</v>
      </c>
      <c r="C64" s="95" t="s">
        <v>49</v>
      </c>
      <c r="D64" s="95">
        <v>1</v>
      </c>
      <c r="E64" s="93"/>
      <c r="F64" s="93"/>
    </row>
    <row r="65" spans="1:6" x14ac:dyDescent="0.3">
      <c r="A65" s="113" t="s">
        <v>65</v>
      </c>
      <c r="B65" s="104" t="s">
        <v>228</v>
      </c>
      <c r="C65" s="95" t="s">
        <v>49</v>
      </c>
      <c r="D65" s="95">
        <v>1</v>
      </c>
      <c r="E65" s="93"/>
      <c r="F65" s="93"/>
    </row>
    <row r="66" spans="1:6" x14ac:dyDescent="0.3">
      <c r="A66" s="113" t="s">
        <v>66</v>
      </c>
      <c r="B66" s="104" t="s">
        <v>229</v>
      </c>
      <c r="C66" s="95" t="s">
        <v>49</v>
      </c>
      <c r="D66" s="95">
        <v>1</v>
      </c>
      <c r="E66" s="93"/>
      <c r="F66" s="93"/>
    </row>
    <row r="67" spans="1:6" x14ac:dyDescent="0.3">
      <c r="A67" s="113" t="s">
        <v>67</v>
      </c>
      <c r="B67" s="104" t="s">
        <v>230</v>
      </c>
      <c r="C67" s="95" t="s">
        <v>49</v>
      </c>
      <c r="D67" s="95">
        <v>1</v>
      </c>
      <c r="E67" s="93"/>
      <c r="F67" s="93"/>
    </row>
    <row r="68" spans="1:6" x14ac:dyDescent="0.3">
      <c r="A68" s="113" t="s">
        <v>68</v>
      </c>
      <c r="B68" s="104" t="s">
        <v>231</v>
      </c>
      <c r="C68" s="95" t="s">
        <v>49</v>
      </c>
      <c r="D68" s="95">
        <v>1</v>
      </c>
      <c r="E68" s="93"/>
      <c r="F68" s="93"/>
    </row>
    <row r="69" spans="1:6" x14ac:dyDescent="0.3">
      <c r="A69" s="113" t="s">
        <v>69</v>
      </c>
      <c r="B69" s="104" t="s">
        <v>232</v>
      </c>
      <c r="C69" s="95" t="s">
        <v>49</v>
      </c>
      <c r="D69" s="95">
        <v>1</v>
      </c>
      <c r="E69" s="93"/>
      <c r="F69" s="93"/>
    </row>
    <row r="70" spans="1:6" x14ac:dyDescent="0.3">
      <c r="A70" s="113" t="s">
        <v>70</v>
      </c>
      <c r="B70" s="104" t="s">
        <v>233</v>
      </c>
      <c r="C70" s="95" t="s">
        <v>49</v>
      </c>
      <c r="D70" s="95">
        <v>1</v>
      </c>
      <c r="E70" s="93"/>
      <c r="F70" s="93"/>
    </row>
    <row r="71" spans="1:6" x14ac:dyDescent="0.3">
      <c r="A71" s="113" t="s">
        <v>71</v>
      </c>
      <c r="B71" s="104" t="s">
        <v>234</v>
      </c>
      <c r="C71" s="95" t="s">
        <v>49</v>
      </c>
      <c r="D71" s="95">
        <v>1</v>
      </c>
      <c r="E71" s="93"/>
      <c r="F71" s="93"/>
    </row>
    <row r="72" spans="1:6" x14ac:dyDescent="0.3">
      <c r="A72" s="113" t="s">
        <v>72</v>
      </c>
      <c r="B72" s="104" t="s">
        <v>235</v>
      </c>
      <c r="C72" s="95" t="s">
        <v>49</v>
      </c>
      <c r="D72" s="95">
        <v>1</v>
      </c>
      <c r="E72" s="93"/>
      <c r="F72" s="93"/>
    </row>
    <row r="73" spans="1:6" ht="33.75" customHeight="1" x14ac:dyDescent="0.3">
      <c r="A73" s="113" t="s">
        <v>73</v>
      </c>
      <c r="B73" s="104" t="s">
        <v>236</v>
      </c>
      <c r="C73" s="95"/>
      <c r="D73" s="95">
        <v>1</v>
      </c>
      <c r="E73" s="93"/>
      <c r="F73" s="93"/>
    </row>
    <row r="74" spans="1:6" ht="33.75" customHeight="1" x14ac:dyDescent="0.3">
      <c r="A74" s="113" t="s">
        <v>74</v>
      </c>
      <c r="B74" s="104" t="s">
        <v>237</v>
      </c>
      <c r="C74" s="95"/>
      <c r="D74" s="95">
        <v>1</v>
      </c>
      <c r="E74" s="93"/>
      <c r="F74" s="93"/>
    </row>
    <row r="75" spans="1:6" ht="30" customHeight="1" x14ac:dyDescent="0.3">
      <c r="A75" s="113" t="s">
        <v>75</v>
      </c>
      <c r="B75" s="104" t="s">
        <v>238</v>
      </c>
      <c r="C75" s="95"/>
      <c r="D75" s="95">
        <v>1</v>
      </c>
      <c r="E75" s="93"/>
      <c r="F75" s="93"/>
    </row>
    <row r="76" spans="1:6" ht="30" customHeight="1" x14ac:dyDescent="0.3">
      <c r="A76" s="113" t="s">
        <v>78</v>
      </c>
      <c r="B76" s="104" t="s">
        <v>239</v>
      </c>
      <c r="C76" s="95" t="s">
        <v>49</v>
      </c>
      <c r="D76" s="95">
        <v>1</v>
      </c>
      <c r="E76" s="93"/>
      <c r="F76" s="93"/>
    </row>
    <row r="77" spans="1:6" ht="30" customHeight="1" x14ac:dyDescent="0.3">
      <c r="A77" s="113" t="s">
        <v>79</v>
      </c>
      <c r="B77" s="104" t="s">
        <v>240</v>
      </c>
      <c r="C77" s="95" t="s">
        <v>49</v>
      </c>
      <c r="D77" s="95">
        <v>1</v>
      </c>
      <c r="E77" s="93"/>
      <c r="F77" s="93"/>
    </row>
    <row r="78" spans="1:6" ht="30" customHeight="1" x14ac:dyDescent="0.3">
      <c r="A78" s="113" t="s">
        <v>80</v>
      </c>
      <c r="B78" s="104" t="s">
        <v>241</v>
      </c>
      <c r="C78" s="95" t="s">
        <v>49</v>
      </c>
      <c r="D78" s="95">
        <v>1</v>
      </c>
      <c r="E78" s="93"/>
      <c r="F78" s="93"/>
    </row>
    <row r="79" spans="1:6" ht="30" customHeight="1" x14ac:dyDescent="0.3">
      <c r="A79" s="113" t="s">
        <v>81</v>
      </c>
      <c r="B79" s="104" t="s">
        <v>242</v>
      </c>
      <c r="C79" s="95" t="s">
        <v>49</v>
      </c>
      <c r="D79" s="95">
        <v>1</v>
      </c>
      <c r="E79" s="93"/>
      <c r="F79" s="93"/>
    </row>
    <row r="80" spans="1:6" ht="30" customHeight="1" x14ac:dyDescent="0.3">
      <c r="A80" s="113" t="s">
        <v>82</v>
      </c>
      <c r="B80" s="104" t="s">
        <v>243</v>
      </c>
      <c r="C80" s="95" t="s">
        <v>49</v>
      </c>
      <c r="D80" s="95">
        <v>1</v>
      </c>
      <c r="E80" s="93"/>
      <c r="F80" s="93"/>
    </row>
    <row r="81" spans="1:6" ht="30" customHeight="1" x14ac:dyDescent="0.3">
      <c r="A81" s="113" t="s">
        <v>83</v>
      </c>
      <c r="B81" s="104" t="s">
        <v>244</v>
      </c>
      <c r="C81" s="95" t="s">
        <v>49</v>
      </c>
      <c r="D81" s="95">
        <v>1</v>
      </c>
      <c r="E81" s="93"/>
      <c r="F81" s="93"/>
    </row>
    <row r="82" spans="1:6" ht="30" customHeight="1" x14ac:dyDescent="0.3">
      <c r="A82" s="113" t="s">
        <v>84</v>
      </c>
      <c r="B82" s="104" t="s">
        <v>245</v>
      </c>
      <c r="C82" s="95" t="s">
        <v>49</v>
      </c>
      <c r="D82" s="95">
        <v>1</v>
      </c>
      <c r="E82" s="93"/>
      <c r="F82" s="93"/>
    </row>
    <row r="83" spans="1:6" ht="30" customHeight="1" x14ac:dyDescent="0.3">
      <c r="A83" s="113" t="s">
        <v>85</v>
      </c>
      <c r="B83" s="104" t="s">
        <v>246</v>
      </c>
      <c r="C83" s="95" t="s">
        <v>49</v>
      </c>
      <c r="D83" s="95">
        <v>1</v>
      </c>
      <c r="E83" s="93"/>
      <c r="F83" s="93"/>
    </row>
    <row r="84" spans="1:6" ht="30" customHeight="1" x14ac:dyDescent="0.3">
      <c r="A84" s="113" t="s">
        <v>86</v>
      </c>
      <c r="B84" s="104" t="s">
        <v>247</v>
      </c>
      <c r="C84" s="95" t="s">
        <v>49</v>
      </c>
      <c r="D84" s="95">
        <v>1</v>
      </c>
      <c r="E84" s="93"/>
      <c r="F84" s="93"/>
    </row>
    <row r="85" spans="1:6" ht="30" customHeight="1" x14ac:dyDescent="0.3">
      <c r="A85" s="113" t="s">
        <v>432</v>
      </c>
      <c r="B85" s="104" t="s">
        <v>248</v>
      </c>
      <c r="C85" s="95" t="s">
        <v>49</v>
      </c>
      <c r="D85" s="95">
        <v>1</v>
      </c>
      <c r="E85" s="93"/>
      <c r="F85" s="93"/>
    </row>
    <row r="86" spans="1:6" ht="30" customHeight="1" x14ac:dyDescent="0.3">
      <c r="A86" s="113" t="s">
        <v>433</v>
      </c>
      <c r="B86" s="104" t="s">
        <v>249</v>
      </c>
      <c r="C86" s="95" t="s">
        <v>49</v>
      </c>
      <c r="D86" s="95">
        <v>1</v>
      </c>
      <c r="E86" s="93"/>
      <c r="F86" s="93"/>
    </row>
    <row r="87" spans="1:6" ht="30" customHeight="1" x14ac:dyDescent="0.3">
      <c r="A87" s="113" t="s">
        <v>434</v>
      </c>
      <c r="B87" s="104" t="s">
        <v>584</v>
      </c>
      <c r="C87" s="95" t="s">
        <v>49</v>
      </c>
      <c r="D87" s="95">
        <v>1</v>
      </c>
      <c r="E87" s="93"/>
      <c r="F87" s="93"/>
    </row>
    <row r="88" spans="1:6" ht="30" customHeight="1" x14ac:dyDescent="0.3">
      <c r="A88" s="113" t="s">
        <v>435</v>
      </c>
      <c r="B88" s="104" t="s">
        <v>585</v>
      </c>
      <c r="C88" s="95" t="s">
        <v>49</v>
      </c>
      <c r="D88" s="95">
        <v>1</v>
      </c>
      <c r="E88" s="93"/>
      <c r="F88" s="93"/>
    </row>
    <row r="89" spans="1:6" ht="30" customHeight="1" x14ac:dyDescent="0.3">
      <c r="A89" s="113" t="s">
        <v>436</v>
      </c>
      <c r="B89" s="104" t="s">
        <v>586</v>
      </c>
      <c r="C89" s="95" t="s">
        <v>49</v>
      </c>
      <c r="D89" s="95">
        <v>1</v>
      </c>
      <c r="E89" s="93"/>
      <c r="F89" s="93"/>
    </row>
    <row r="90" spans="1:6" x14ac:dyDescent="0.3">
      <c r="A90" s="113" t="s">
        <v>437</v>
      </c>
      <c r="B90" s="104" t="s">
        <v>587</v>
      </c>
      <c r="C90" s="95" t="s">
        <v>49</v>
      </c>
      <c r="D90" s="95">
        <v>1</v>
      </c>
      <c r="E90" s="93"/>
      <c r="F90" s="93"/>
    </row>
    <row r="91" spans="1:6" x14ac:dyDescent="0.3">
      <c r="A91" s="113" t="s">
        <v>438</v>
      </c>
      <c r="B91" s="104" t="s">
        <v>250</v>
      </c>
      <c r="C91" s="95" t="s">
        <v>49</v>
      </c>
      <c r="D91" s="95">
        <v>1</v>
      </c>
      <c r="E91" s="93"/>
      <c r="F91" s="93"/>
    </row>
    <row r="92" spans="1:6" x14ac:dyDescent="0.3">
      <c r="A92" s="113" t="s">
        <v>439</v>
      </c>
      <c r="B92" s="104" t="s">
        <v>251</v>
      </c>
      <c r="C92" s="95" t="s">
        <v>6</v>
      </c>
      <c r="D92" s="95">
        <v>1</v>
      </c>
      <c r="E92" s="93"/>
      <c r="F92" s="93"/>
    </row>
    <row r="93" spans="1:6" x14ac:dyDescent="0.3">
      <c r="A93" s="113" t="s">
        <v>440</v>
      </c>
      <c r="B93" s="104" t="s">
        <v>252</v>
      </c>
      <c r="C93" s="95" t="s">
        <v>6</v>
      </c>
      <c r="D93" s="95">
        <v>1</v>
      </c>
      <c r="E93" s="93"/>
      <c r="F93" s="93"/>
    </row>
    <row r="94" spans="1:6" x14ac:dyDescent="0.3">
      <c r="A94" s="113" t="s">
        <v>441</v>
      </c>
      <c r="B94" s="104" t="s">
        <v>253</v>
      </c>
      <c r="C94" s="95" t="s">
        <v>6</v>
      </c>
      <c r="D94" s="95">
        <v>1</v>
      </c>
      <c r="E94" s="93"/>
      <c r="F94" s="93"/>
    </row>
    <row r="95" spans="1:6" x14ac:dyDescent="0.3">
      <c r="A95" s="113" t="s">
        <v>442</v>
      </c>
      <c r="B95" s="104" t="s">
        <v>254</v>
      </c>
      <c r="C95" s="95" t="s">
        <v>6</v>
      </c>
      <c r="D95" s="95">
        <v>1</v>
      </c>
      <c r="E95" s="93"/>
      <c r="F95" s="93"/>
    </row>
    <row r="96" spans="1:6" x14ac:dyDescent="0.3">
      <c r="A96" s="113" t="s">
        <v>443</v>
      </c>
      <c r="B96" s="104" t="s">
        <v>255</v>
      </c>
      <c r="C96" s="95" t="s">
        <v>256</v>
      </c>
      <c r="D96" s="95">
        <v>1</v>
      </c>
      <c r="E96" s="93"/>
      <c r="F96" s="93"/>
    </row>
    <row r="97" spans="1:6" x14ac:dyDescent="0.3">
      <c r="A97" s="113" t="s">
        <v>444</v>
      </c>
      <c r="B97" s="104" t="s">
        <v>257</v>
      </c>
      <c r="C97" s="95" t="s">
        <v>258</v>
      </c>
      <c r="D97" s="95"/>
      <c r="E97" s="93"/>
      <c r="F97" s="93"/>
    </row>
    <row r="98" spans="1:6" x14ac:dyDescent="0.3">
      <c r="A98" s="113"/>
      <c r="B98" s="106" t="s">
        <v>259</v>
      </c>
      <c r="C98" s="95"/>
      <c r="D98" s="95"/>
      <c r="E98" s="93"/>
      <c r="F98" s="93"/>
    </row>
    <row r="99" spans="1:6" x14ac:dyDescent="0.3">
      <c r="A99" s="113" t="s">
        <v>445</v>
      </c>
      <c r="B99" s="104" t="s">
        <v>260</v>
      </c>
      <c r="C99" s="95" t="s">
        <v>6</v>
      </c>
      <c r="D99" s="95">
        <v>1</v>
      </c>
      <c r="E99" s="93"/>
      <c r="F99" s="93"/>
    </row>
    <row r="100" spans="1:6" x14ac:dyDescent="0.3">
      <c r="A100" s="113" t="s">
        <v>446</v>
      </c>
      <c r="B100" s="104" t="s">
        <v>261</v>
      </c>
      <c r="C100" s="95" t="s">
        <v>6</v>
      </c>
      <c r="D100" s="95">
        <v>1</v>
      </c>
      <c r="E100" s="93"/>
      <c r="F100" s="93"/>
    </row>
    <row r="101" spans="1:6" x14ac:dyDescent="0.3">
      <c r="A101" s="113" t="s">
        <v>447</v>
      </c>
      <c r="B101" s="104" t="s">
        <v>262</v>
      </c>
      <c r="C101" s="95" t="s">
        <v>6</v>
      </c>
      <c r="D101" s="95">
        <v>1</v>
      </c>
      <c r="E101" s="93"/>
      <c r="F101" s="93"/>
    </row>
    <row r="102" spans="1:6" x14ac:dyDescent="0.3">
      <c r="A102" s="113" t="s">
        <v>448</v>
      </c>
      <c r="B102" s="104" t="s">
        <v>263</v>
      </c>
      <c r="C102" s="95" t="s">
        <v>6</v>
      </c>
      <c r="D102" s="95">
        <v>1</v>
      </c>
      <c r="E102" s="93"/>
      <c r="F102" s="93"/>
    </row>
    <row r="103" spans="1:6" x14ac:dyDescent="0.3">
      <c r="A103" s="113" t="s">
        <v>449</v>
      </c>
      <c r="B103" s="104" t="s">
        <v>264</v>
      </c>
      <c r="C103" s="95" t="s">
        <v>6</v>
      </c>
      <c r="D103" s="95">
        <v>1</v>
      </c>
      <c r="E103" s="93"/>
      <c r="F103" s="93"/>
    </row>
    <row r="104" spans="1:6" x14ac:dyDescent="0.3">
      <c r="A104" s="113" t="s">
        <v>450</v>
      </c>
      <c r="B104" s="104" t="s">
        <v>265</v>
      </c>
      <c r="C104" s="95" t="s">
        <v>6</v>
      </c>
      <c r="D104" s="95">
        <v>1</v>
      </c>
      <c r="E104" s="93"/>
      <c r="F104" s="93"/>
    </row>
    <row r="105" spans="1:6" x14ac:dyDescent="0.3">
      <c r="A105" s="113" t="s">
        <v>451</v>
      </c>
      <c r="B105" s="104" t="s">
        <v>266</v>
      </c>
      <c r="C105" s="95" t="s">
        <v>6</v>
      </c>
      <c r="D105" s="95">
        <v>1</v>
      </c>
      <c r="E105" s="93"/>
      <c r="F105" s="93"/>
    </row>
    <row r="106" spans="1:6" x14ac:dyDescent="0.3">
      <c r="A106" s="113" t="s">
        <v>452</v>
      </c>
      <c r="B106" s="104" t="s">
        <v>267</v>
      </c>
      <c r="C106" s="95" t="s">
        <v>6</v>
      </c>
      <c r="D106" s="95">
        <v>1</v>
      </c>
      <c r="E106" s="93"/>
      <c r="F106" s="93"/>
    </row>
    <row r="107" spans="1:6" x14ac:dyDescent="0.3">
      <c r="A107" s="113" t="s">
        <v>453</v>
      </c>
      <c r="B107" s="104" t="s">
        <v>268</v>
      </c>
      <c r="C107" s="95" t="s">
        <v>6</v>
      </c>
      <c r="D107" s="95">
        <v>1</v>
      </c>
      <c r="E107" s="93"/>
      <c r="F107" s="93"/>
    </row>
    <row r="108" spans="1:6" x14ac:dyDescent="0.3">
      <c r="A108" s="113" t="s">
        <v>454</v>
      </c>
      <c r="B108" s="104" t="s">
        <v>269</v>
      </c>
      <c r="C108" s="95" t="s">
        <v>6</v>
      </c>
      <c r="D108" s="95">
        <v>1</v>
      </c>
      <c r="E108" s="93"/>
      <c r="F108" s="93"/>
    </row>
    <row r="109" spans="1:6" x14ac:dyDescent="0.3">
      <c r="A109" s="113" t="s">
        <v>455</v>
      </c>
      <c r="B109" s="104" t="s">
        <v>270</v>
      </c>
      <c r="C109" s="95" t="s">
        <v>6</v>
      </c>
      <c r="D109" s="95">
        <v>1</v>
      </c>
      <c r="E109" s="93"/>
      <c r="F109" s="93"/>
    </row>
    <row r="110" spans="1:6" x14ac:dyDescent="0.3">
      <c r="A110" s="113" t="s">
        <v>456</v>
      </c>
      <c r="B110" s="104" t="s">
        <v>271</v>
      </c>
      <c r="C110" s="95" t="s">
        <v>6</v>
      </c>
      <c r="D110" s="95">
        <v>1</v>
      </c>
      <c r="E110" s="93"/>
      <c r="F110" s="93"/>
    </row>
    <row r="111" spans="1:6" x14ac:dyDescent="0.3">
      <c r="A111" s="113" t="s">
        <v>457</v>
      </c>
      <c r="B111" s="104" t="s">
        <v>272</v>
      </c>
      <c r="C111" s="95" t="s">
        <v>6</v>
      </c>
      <c r="D111" s="95">
        <v>1</v>
      </c>
      <c r="E111" s="93"/>
      <c r="F111" s="93"/>
    </row>
    <row r="112" spans="1:6" x14ac:dyDescent="0.3">
      <c r="A112" s="113" t="s">
        <v>458</v>
      </c>
      <c r="B112" s="104" t="s">
        <v>273</v>
      </c>
      <c r="C112" s="95" t="s">
        <v>6</v>
      </c>
      <c r="D112" s="95">
        <v>1</v>
      </c>
      <c r="E112" s="93"/>
      <c r="F112" s="93"/>
    </row>
    <row r="113" spans="1:6" x14ac:dyDescent="0.3">
      <c r="A113" s="113" t="s">
        <v>459</v>
      </c>
      <c r="B113" s="104" t="s">
        <v>273</v>
      </c>
      <c r="C113" s="95" t="s">
        <v>6</v>
      </c>
      <c r="D113" s="95">
        <v>1</v>
      </c>
      <c r="E113" s="93"/>
      <c r="F113" s="93"/>
    </row>
    <row r="114" spans="1:6" x14ac:dyDescent="0.3">
      <c r="A114" s="113" t="s">
        <v>460</v>
      </c>
      <c r="B114" s="104" t="s">
        <v>274</v>
      </c>
      <c r="C114" s="95" t="s">
        <v>6</v>
      </c>
      <c r="D114" s="95">
        <v>1</v>
      </c>
      <c r="E114" s="93"/>
      <c r="F114" s="93"/>
    </row>
    <row r="115" spans="1:6" x14ac:dyDescent="0.3">
      <c r="A115" s="113" t="s">
        <v>461</v>
      </c>
      <c r="B115" s="104" t="s">
        <v>275</v>
      </c>
      <c r="C115" s="95" t="s">
        <v>6</v>
      </c>
      <c r="D115" s="95">
        <v>1</v>
      </c>
      <c r="E115" s="93"/>
      <c r="F115" s="93"/>
    </row>
    <row r="116" spans="1:6" x14ac:dyDescent="0.3">
      <c r="A116" s="113" t="s">
        <v>462</v>
      </c>
      <c r="B116" s="104" t="s">
        <v>276</v>
      </c>
      <c r="C116" s="95" t="s">
        <v>6</v>
      </c>
      <c r="D116" s="95">
        <v>1</v>
      </c>
      <c r="E116" s="93"/>
      <c r="F116" s="93"/>
    </row>
    <row r="117" spans="1:6" x14ac:dyDescent="0.3">
      <c r="A117" s="113" t="s">
        <v>463</v>
      </c>
      <c r="B117" s="104" t="s">
        <v>277</v>
      </c>
      <c r="C117" s="95" t="s">
        <v>6</v>
      </c>
      <c r="D117" s="95">
        <v>1</v>
      </c>
      <c r="E117" s="93"/>
      <c r="F117" s="93"/>
    </row>
    <row r="118" spans="1:6" x14ac:dyDescent="0.3">
      <c r="A118" s="113" t="s">
        <v>464</v>
      </c>
      <c r="B118" s="104" t="s">
        <v>278</v>
      </c>
      <c r="C118" s="95" t="s">
        <v>6</v>
      </c>
      <c r="D118" s="95">
        <v>1</v>
      </c>
      <c r="E118" s="93"/>
      <c r="F118" s="93"/>
    </row>
    <row r="119" spans="1:6" x14ac:dyDescent="0.3">
      <c r="A119" s="113" t="s">
        <v>465</v>
      </c>
      <c r="B119" s="104" t="s">
        <v>279</v>
      </c>
      <c r="C119" s="95" t="s">
        <v>6</v>
      </c>
      <c r="D119" s="95">
        <v>1</v>
      </c>
      <c r="E119" s="93"/>
      <c r="F119" s="93"/>
    </row>
    <row r="120" spans="1:6" x14ac:dyDescent="0.3">
      <c r="A120" s="113" t="s">
        <v>466</v>
      </c>
      <c r="B120" s="104" t="s">
        <v>280</v>
      </c>
      <c r="C120" s="95" t="s">
        <v>6</v>
      </c>
      <c r="D120" s="95">
        <v>1</v>
      </c>
      <c r="E120" s="93"/>
      <c r="F120" s="93"/>
    </row>
    <row r="121" spans="1:6" x14ac:dyDescent="0.3">
      <c r="A121" s="113" t="s">
        <v>467</v>
      </c>
      <c r="B121" s="104" t="s">
        <v>281</v>
      </c>
      <c r="C121" s="95" t="s">
        <v>6</v>
      </c>
      <c r="D121" s="95">
        <v>1</v>
      </c>
      <c r="E121" s="93"/>
      <c r="F121" s="93"/>
    </row>
    <row r="122" spans="1:6" x14ac:dyDescent="0.3">
      <c r="A122" s="113" t="s">
        <v>468</v>
      </c>
      <c r="B122" s="104" t="s">
        <v>282</v>
      </c>
      <c r="C122" s="95" t="s">
        <v>6</v>
      </c>
      <c r="D122" s="95">
        <v>1</v>
      </c>
      <c r="E122" s="93"/>
      <c r="F122" s="93"/>
    </row>
    <row r="123" spans="1:6" x14ac:dyDescent="0.3">
      <c r="A123" s="113" t="s">
        <v>469</v>
      </c>
      <c r="B123" s="104" t="s">
        <v>588</v>
      </c>
      <c r="C123" s="95" t="s">
        <v>6</v>
      </c>
      <c r="D123" s="95">
        <v>1</v>
      </c>
      <c r="E123" s="93"/>
      <c r="F123" s="93"/>
    </row>
    <row r="124" spans="1:6" x14ac:dyDescent="0.3">
      <c r="A124" s="113" t="s">
        <v>470</v>
      </c>
      <c r="B124" s="104" t="s">
        <v>589</v>
      </c>
      <c r="C124" s="95" t="s">
        <v>6</v>
      </c>
      <c r="D124" s="95">
        <v>1</v>
      </c>
      <c r="E124" s="93"/>
      <c r="F124" s="93"/>
    </row>
    <row r="125" spans="1:6" x14ac:dyDescent="0.3">
      <c r="A125" s="113" t="s">
        <v>471</v>
      </c>
      <c r="B125" s="104" t="s">
        <v>590</v>
      </c>
      <c r="C125" s="95" t="s">
        <v>6</v>
      </c>
      <c r="D125" s="95">
        <v>1</v>
      </c>
      <c r="E125" s="93"/>
      <c r="F125" s="93"/>
    </row>
    <row r="126" spans="1:6" x14ac:dyDescent="0.3">
      <c r="A126" s="113" t="s">
        <v>472</v>
      </c>
      <c r="B126" s="104" t="s">
        <v>591</v>
      </c>
      <c r="C126" s="95" t="s">
        <v>6</v>
      </c>
      <c r="D126" s="95">
        <v>1</v>
      </c>
      <c r="E126" s="93"/>
      <c r="F126" s="93"/>
    </row>
    <row r="127" spans="1:6" x14ac:dyDescent="0.3">
      <c r="A127" s="113" t="s">
        <v>473</v>
      </c>
      <c r="B127" s="104" t="s">
        <v>592</v>
      </c>
      <c r="C127" s="95" t="s">
        <v>6</v>
      </c>
      <c r="D127" s="95">
        <v>1</v>
      </c>
      <c r="E127" s="93"/>
      <c r="F127" s="93"/>
    </row>
    <row r="128" spans="1:6" x14ac:dyDescent="0.3">
      <c r="A128" s="113"/>
      <c r="B128" s="106" t="s">
        <v>283</v>
      </c>
      <c r="C128" s="95"/>
      <c r="D128" s="95"/>
      <c r="E128" s="93"/>
      <c r="F128" s="93"/>
    </row>
    <row r="129" spans="1:6" x14ac:dyDescent="0.3">
      <c r="A129" s="113" t="s">
        <v>474</v>
      </c>
      <c r="B129" s="104" t="s">
        <v>284</v>
      </c>
      <c r="C129" s="95" t="s">
        <v>6</v>
      </c>
      <c r="D129" s="95">
        <v>1</v>
      </c>
      <c r="E129" s="93"/>
      <c r="F129" s="93"/>
    </row>
    <row r="130" spans="1:6" x14ac:dyDescent="0.3">
      <c r="A130" s="113" t="s">
        <v>475</v>
      </c>
      <c r="B130" s="104" t="s">
        <v>285</v>
      </c>
      <c r="C130" s="95" t="s">
        <v>6</v>
      </c>
      <c r="D130" s="95">
        <v>1</v>
      </c>
      <c r="E130" s="93"/>
      <c r="F130" s="93"/>
    </row>
    <row r="131" spans="1:6" x14ac:dyDescent="0.3">
      <c r="A131" s="113" t="s">
        <v>476</v>
      </c>
      <c r="B131" s="104" t="s">
        <v>286</v>
      </c>
      <c r="C131" s="95" t="s">
        <v>6</v>
      </c>
      <c r="D131" s="95">
        <v>1</v>
      </c>
      <c r="E131" s="93"/>
      <c r="F131" s="93"/>
    </row>
    <row r="132" spans="1:6" x14ac:dyDescent="0.3">
      <c r="A132" s="113" t="s">
        <v>477</v>
      </c>
      <c r="B132" s="104" t="s">
        <v>287</v>
      </c>
      <c r="C132" s="95" t="s">
        <v>6</v>
      </c>
      <c r="D132" s="95">
        <v>1</v>
      </c>
      <c r="E132" s="93"/>
      <c r="F132" s="93"/>
    </row>
    <row r="133" spans="1:6" x14ac:dyDescent="0.3">
      <c r="A133" s="113" t="s">
        <v>478</v>
      </c>
      <c r="B133" s="104" t="s">
        <v>288</v>
      </c>
      <c r="C133" s="95" t="s">
        <v>6</v>
      </c>
      <c r="D133" s="95">
        <v>1</v>
      </c>
      <c r="E133" s="93"/>
      <c r="F133" s="93"/>
    </row>
    <row r="134" spans="1:6" x14ac:dyDescent="0.3">
      <c r="A134" s="113" t="s">
        <v>479</v>
      </c>
      <c r="B134" s="104" t="s">
        <v>289</v>
      </c>
      <c r="C134" s="95" t="s">
        <v>6</v>
      </c>
      <c r="D134" s="95">
        <v>1</v>
      </c>
      <c r="E134" s="93"/>
      <c r="F134" s="93"/>
    </row>
    <row r="135" spans="1:6" x14ac:dyDescent="0.3">
      <c r="A135" s="113" t="s">
        <v>480</v>
      </c>
      <c r="B135" s="104" t="s">
        <v>290</v>
      </c>
      <c r="C135" s="95" t="s">
        <v>6</v>
      </c>
      <c r="D135" s="95">
        <v>1</v>
      </c>
      <c r="E135" s="93"/>
      <c r="F135" s="93"/>
    </row>
    <row r="136" spans="1:6" x14ac:dyDescent="0.3">
      <c r="A136" s="113" t="s">
        <v>481</v>
      </c>
      <c r="B136" s="104" t="s">
        <v>291</v>
      </c>
      <c r="C136" s="95" t="s">
        <v>6</v>
      </c>
      <c r="D136" s="95">
        <v>1</v>
      </c>
      <c r="E136" s="93"/>
      <c r="F136" s="93"/>
    </row>
    <row r="137" spans="1:6" x14ac:dyDescent="0.3">
      <c r="A137" s="113" t="s">
        <v>482</v>
      </c>
      <c r="B137" s="104" t="s">
        <v>292</v>
      </c>
      <c r="C137" s="95" t="s">
        <v>6</v>
      </c>
      <c r="D137" s="95">
        <v>1</v>
      </c>
      <c r="E137" s="93"/>
      <c r="F137" s="93"/>
    </row>
    <row r="138" spans="1:6" x14ac:dyDescent="0.3">
      <c r="A138" s="113" t="s">
        <v>483</v>
      </c>
      <c r="B138" s="104" t="s">
        <v>293</v>
      </c>
      <c r="C138" s="95" t="s">
        <v>6</v>
      </c>
      <c r="D138" s="95">
        <v>1</v>
      </c>
      <c r="E138" s="93"/>
      <c r="F138" s="93"/>
    </row>
    <row r="139" spans="1:6" x14ac:dyDescent="0.3">
      <c r="A139" s="113" t="s">
        <v>484</v>
      </c>
      <c r="B139" s="104" t="s">
        <v>294</v>
      </c>
      <c r="C139" s="95" t="s">
        <v>6</v>
      </c>
      <c r="D139" s="95">
        <v>1</v>
      </c>
      <c r="E139" s="93"/>
      <c r="F139" s="93"/>
    </row>
    <row r="140" spans="1:6" x14ac:dyDescent="0.3">
      <c r="A140" s="113" t="s">
        <v>485</v>
      </c>
      <c r="B140" s="104" t="s">
        <v>295</v>
      </c>
      <c r="C140" s="95" t="s">
        <v>6</v>
      </c>
      <c r="D140" s="95">
        <v>1</v>
      </c>
      <c r="E140" s="93"/>
      <c r="F140" s="93"/>
    </row>
    <row r="141" spans="1:6" x14ac:dyDescent="0.3">
      <c r="A141" s="113" t="s">
        <v>486</v>
      </c>
      <c r="B141" s="104" t="s">
        <v>296</v>
      </c>
      <c r="C141" s="95" t="s">
        <v>6</v>
      </c>
      <c r="D141" s="95">
        <v>1</v>
      </c>
      <c r="E141" s="93"/>
      <c r="F141" s="93"/>
    </row>
    <row r="142" spans="1:6" x14ac:dyDescent="0.3">
      <c r="A142" s="113" t="s">
        <v>487</v>
      </c>
      <c r="B142" s="104" t="s">
        <v>297</v>
      </c>
      <c r="C142" s="95" t="s">
        <v>6</v>
      </c>
      <c r="D142" s="95">
        <v>1</v>
      </c>
      <c r="E142" s="93"/>
      <c r="F142" s="93"/>
    </row>
    <row r="143" spans="1:6" x14ac:dyDescent="0.3">
      <c r="A143" s="113" t="s">
        <v>488</v>
      </c>
      <c r="B143" s="104" t="s">
        <v>298</v>
      </c>
      <c r="C143" s="95" t="s">
        <v>6</v>
      </c>
      <c r="D143" s="95">
        <v>1</v>
      </c>
      <c r="E143" s="93"/>
      <c r="F143" s="93"/>
    </row>
    <row r="144" spans="1:6" x14ac:dyDescent="0.3">
      <c r="A144" s="113" t="s">
        <v>489</v>
      </c>
      <c r="B144" s="104" t="s">
        <v>299</v>
      </c>
      <c r="C144" s="95" t="s">
        <v>6</v>
      </c>
      <c r="D144" s="95">
        <v>1</v>
      </c>
      <c r="E144" s="93"/>
      <c r="F144" s="93"/>
    </row>
    <row r="145" spans="1:6" x14ac:dyDescent="0.3">
      <c r="A145" s="113" t="s">
        <v>490</v>
      </c>
      <c r="B145" s="104" t="s">
        <v>300</v>
      </c>
      <c r="C145" s="95" t="s">
        <v>6</v>
      </c>
      <c r="D145" s="95">
        <v>1</v>
      </c>
      <c r="E145" s="93"/>
      <c r="F145" s="93"/>
    </row>
    <row r="146" spans="1:6" x14ac:dyDescent="0.3">
      <c r="A146" s="113" t="s">
        <v>491</v>
      </c>
      <c r="B146" s="104" t="s">
        <v>301</v>
      </c>
      <c r="C146" s="95" t="s">
        <v>6</v>
      </c>
      <c r="D146" s="95">
        <v>1</v>
      </c>
      <c r="E146" s="93"/>
      <c r="F146" s="93"/>
    </row>
    <row r="147" spans="1:6" x14ac:dyDescent="0.3">
      <c r="A147" s="113" t="s">
        <v>492</v>
      </c>
      <c r="B147" s="104" t="s">
        <v>595</v>
      </c>
      <c r="C147" s="95" t="s">
        <v>6</v>
      </c>
      <c r="D147" s="95">
        <v>1</v>
      </c>
      <c r="E147" s="93"/>
      <c r="F147" s="93"/>
    </row>
    <row r="148" spans="1:6" x14ac:dyDescent="0.3">
      <c r="A148" s="113" t="s">
        <v>493</v>
      </c>
      <c r="B148" s="104" t="s">
        <v>596</v>
      </c>
      <c r="C148" s="95" t="s">
        <v>6</v>
      </c>
      <c r="D148" s="95">
        <v>1</v>
      </c>
      <c r="E148" s="93"/>
      <c r="F148" s="93"/>
    </row>
    <row r="149" spans="1:6" x14ac:dyDescent="0.3">
      <c r="A149" s="113" t="s">
        <v>494</v>
      </c>
      <c r="B149" s="104" t="s">
        <v>594</v>
      </c>
      <c r="C149" s="95" t="s">
        <v>6</v>
      </c>
      <c r="D149" s="95">
        <v>1</v>
      </c>
      <c r="E149" s="93"/>
      <c r="F149" s="93"/>
    </row>
    <row r="150" spans="1:6" x14ac:dyDescent="0.3">
      <c r="A150" s="113" t="s">
        <v>495</v>
      </c>
      <c r="B150" s="104" t="s">
        <v>593</v>
      </c>
      <c r="C150" s="95" t="s">
        <v>6</v>
      </c>
      <c r="D150" s="95">
        <v>1</v>
      </c>
      <c r="E150" s="93"/>
      <c r="F150" s="93"/>
    </row>
    <row r="151" spans="1:6" x14ac:dyDescent="0.3">
      <c r="A151" s="113" t="s">
        <v>496</v>
      </c>
      <c r="B151" s="104" t="s">
        <v>302</v>
      </c>
      <c r="C151" s="95" t="s">
        <v>6</v>
      </c>
      <c r="D151" s="95">
        <v>1</v>
      </c>
      <c r="E151" s="93"/>
      <c r="F151" s="93"/>
    </row>
    <row r="152" spans="1:6" x14ac:dyDescent="0.3">
      <c r="A152" s="113" t="s">
        <v>497</v>
      </c>
      <c r="B152" s="104" t="s">
        <v>303</v>
      </c>
      <c r="C152" s="95" t="s">
        <v>6</v>
      </c>
      <c r="D152" s="95">
        <v>1</v>
      </c>
      <c r="E152" s="93"/>
      <c r="F152" s="93"/>
    </row>
    <row r="153" spans="1:6" x14ac:dyDescent="0.3">
      <c r="A153" s="113" t="s">
        <v>498</v>
      </c>
      <c r="B153" s="104" t="s">
        <v>304</v>
      </c>
      <c r="C153" s="95" t="s">
        <v>6</v>
      </c>
      <c r="D153" s="95">
        <v>1</v>
      </c>
      <c r="E153" s="93"/>
      <c r="F153" s="93"/>
    </row>
    <row r="154" spans="1:6" x14ac:dyDescent="0.3">
      <c r="A154" s="113" t="s">
        <v>499</v>
      </c>
      <c r="B154" s="104" t="s">
        <v>305</v>
      </c>
      <c r="C154" s="95" t="s">
        <v>6</v>
      </c>
      <c r="D154" s="95">
        <v>1</v>
      </c>
      <c r="E154" s="93"/>
      <c r="F154" s="93"/>
    </row>
    <row r="155" spans="1:6" x14ac:dyDescent="0.3">
      <c r="A155" s="113" t="s">
        <v>500</v>
      </c>
      <c r="B155" s="104" t="s">
        <v>306</v>
      </c>
      <c r="C155" s="95" t="s">
        <v>6</v>
      </c>
      <c r="D155" s="95">
        <v>1</v>
      </c>
      <c r="E155" s="93"/>
      <c r="F155" s="93"/>
    </row>
    <row r="156" spans="1:6" x14ac:dyDescent="0.3">
      <c r="A156" s="113" t="s">
        <v>501</v>
      </c>
      <c r="B156" s="104" t="s">
        <v>307</v>
      </c>
      <c r="C156" s="95" t="s">
        <v>6</v>
      </c>
      <c r="D156" s="95">
        <v>1</v>
      </c>
      <c r="E156" s="93"/>
      <c r="F156" s="93"/>
    </row>
    <row r="157" spans="1:6" x14ac:dyDescent="0.3">
      <c r="A157" s="113" t="s">
        <v>502</v>
      </c>
      <c r="B157" s="104" t="s">
        <v>308</v>
      </c>
      <c r="C157" s="95" t="s">
        <v>6</v>
      </c>
      <c r="D157" s="95">
        <v>1</v>
      </c>
      <c r="E157" s="93"/>
      <c r="F157" s="93"/>
    </row>
    <row r="158" spans="1:6" x14ac:dyDescent="0.3">
      <c r="A158" s="113" t="s">
        <v>503</v>
      </c>
      <c r="B158" s="104" t="s">
        <v>309</v>
      </c>
      <c r="C158" s="95" t="s">
        <v>6</v>
      </c>
      <c r="D158" s="95">
        <v>1</v>
      </c>
      <c r="E158" s="93"/>
      <c r="F158" s="93"/>
    </row>
    <row r="159" spans="1:6" x14ac:dyDescent="0.3">
      <c r="A159" s="113" t="s">
        <v>504</v>
      </c>
      <c r="B159" s="104" t="s">
        <v>310</v>
      </c>
      <c r="C159" s="95" t="s">
        <v>6</v>
      </c>
      <c r="D159" s="95">
        <v>1</v>
      </c>
      <c r="E159" s="93"/>
      <c r="F159" s="93"/>
    </row>
    <row r="160" spans="1:6" x14ac:dyDescent="0.3">
      <c r="A160" s="113" t="s">
        <v>505</v>
      </c>
      <c r="B160" s="104" t="s">
        <v>311</v>
      </c>
      <c r="C160" s="95" t="s">
        <v>6</v>
      </c>
      <c r="D160" s="95">
        <v>1</v>
      </c>
      <c r="E160" s="93"/>
      <c r="F160" s="93"/>
    </row>
    <row r="161" spans="1:6" x14ac:dyDescent="0.3">
      <c r="A161" s="113" t="s">
        <v>506</v>
      </c>
      <c r="B161" s="104" t="s">
        <v>312</v>
      </c>
      <c r="C161" s="95" t="s">
        <v>6</v>
      </c>
      <c r="D161" s="95">
        <v>1</v>
      </c>
      <c r="E161" s="93"/>
      <c r="F161" s="93"/>
    </row>
    <row r="162" spans="1:6" x14ac:dyDescent="0.3">
      <c r="A162" s="113"/>
      <c r="B162" s="106" t="s">
        <v>313</v>
      </c>
      <c r="C162" s="95"/>
      <c r="D162" s="95"/>
      <c r="E162" s="93"/>
      <c r="F162" s="93"/>
    </row>
    <row r="163" spans="1:6" x14ac:dyDescent="0.3">
      <c r="A163" s="113" t="s">
        <v>507</v>
      </c>
      <c r="B163" s="104" t="s">
        <v>314</v>
      </c>
      <c r="C163" s="95"/>
      <c r="D163" s="95"/>
      <c r="E163" s="93"/>
      <c r="F163" s="93"/>
    </row>
    <row r="164" spans="1:6" x14ac:dyDescent="0.3">
      <c r="A164" s="113" t="s">
        <v>508</v>
      </c>
      <c r="B164" s="104" t="s">
        <v>315</v>
      </c>
      <c r="C164" s="95" t="s">
        <v>6</v>
      </c>
      <c r="D164" s="95">
        <v>1</v>
      </c>
      <c r="E164" s="93"/>
      <c r="F164" s="93"/>
    </row>
    <row r="165" spans="1:6" x14ac:dyDescent="0.3">
      <c r="A165" s="113" t="s">
        <v>509</v>
      </c>
      <c r="B165" s="104" t="s">
        <v>316</v>
      </c>
      <c r="C165" s="95" t="s">
        <v>6</v>
      </c>
      <c r="D165" s="95">
        <v>1</v>
      </c>
      <c r="E165" s="93"/>
      <c r="F165" s="93"/>
    </row>
    <row r="166" spans="1:6" x14ac:dyDescent="0.3">
      <c r="A166" s="113" t="s">
        <v>510</v>
      </c>
      <c r="B166" s="104" t="s">
        <v>317</v>
      </c>
      <c r="C166" s="95" t="s">
        <v>6</v>
      </c>
      <c r="D166" s="95">
        <v>1</v>
      </c>
      <c r="E166" s="93"/>
      <c r="F166" s="93"/>
    </row>
    <row r="167" spans="1:6" x14ac:dyDescent="0.3">
      <c r="A167" s="113" t="s">
        <v>511</v>
      </c>
      <c r="B167" s="104" t="s">
        <v>318</v>
      </c>
      <c r="C167" s="95" t="s">
        <v>6</v>
      </c>
      <c r="D167" s="95">
        <v>1</v>
      </c>
      <c r="E167" s="93"/>
      <c r="F167" s="93"/>
    </row>
    <row r="168" spans="1:6" x14ac:dyDescent="0.3">
      <c r="A168" s="113" t="s">
        <v>512</v>
      </c>
      <c r="B168" s="104" t="s">
        <v>319</v>
      </c>
      <c r="C168" s="95" t="s">
        <v>6</v>
      </c>
      <c r="D168" s="95">
        <v>1</v>
      </c>
      <c r="E168" s="93"/>
      <c r="F168" s="93"/>
    </row>
    <row r="169" spans="1:6" x14ac:dyDescent="0.3">
      <c r="A169" s="113" t="s">
        <v>513</v>
      </c>
      <c r="B169" s="104" t="s">
        <v>320</v>
      </c>
      <c r="C169" s="95" t="s">
        <v>6</v>
      </c>
      <c r="D169" s="95">
        <v>1</v>
      </c>
      <c r="E169" s="93"/>
      <c r="F169" s="93"/>
    </row>
    <row r="170" spans="1:6" x14ac:dyDescent="0.3">
      <c r="A170" s="113" t="s">
        <v>514</v>
      </c>
      <c r="B170" s="104" t="s">
        <v>321</v>
      </c>
      <c r="C170" s="95" t="s">
        <v>6</v>
      </c>
      <c r="D170" s="95">
        <v>1</v>
      </c>
      <c r="E170" s="93"/>
      <c r="F170" s="93"/>
    </row>
    <row r="171" spans="1:6" x14ac:dyDescent="0.3">
      <c r="A171" s="113" t="s">
        <v>515</v>
      </c>
      <c r="B171" s="104" t="s">
        <v>597</v>
      </c>
      <c r="C171" s="95" t="s">
        <v>6</v>
      </c>
      <c r="D171" s="95">
        <v>1</v>
      </c>
      <c r="E171" s="93"/>
      <c r="F171" s="93"/>
    </row>
    <row r="172" spans="1:6" x14ac:dyDescent="0.3">
      <c r="A172" s="113" t="s">
        <v>516</v>
      </c>
      <c r="B172" s="104" t="s">
        <v>598</v>
      </c>
      <c r="C172" s="95" t="s">
        <v>6</v>
      </c>
      <c r="D172" s="95">
        <v>1</v>
      </c>
      <c r="E172" s="93"/>
      <c r="F172" s="93"/>
    </row>
    <row r="173" spans="1:6" x14ac:dyDescent="0.3">
      <c r="A173" s="113" t="s">
        <v>517</v>
      </c>
      <c r="B173" s="104" t="s">
        <v>599</v>
      </c>
      <c r="C173" s="95" t="s">
        <v>6</v>
      </c>
      <c r="D173" s="95">
        <v>1</v>
      </c>
      <c r="E173" s="93"/>
      <c r="F173" s="93"/>
    </row>
    <row r="174" spans="1:6" x14ac:dyDescent="0.3">
      <c r="A174" s="113" t="s">
        <v>518</v>
      </c>
      <c r="B174" s="104" t="s">
        <v>600</v>
      </c>
      <c r="C174" s="95"/>
      <c r="D174" s="95"/>
      <c r="E174" s="93"/>
      <c r="F174" s="93"/>
    </row>
    <row r="175" spans="1:6" x14ac:dyDescent="0.3">
      <c r="A175" s="113"/>
      <c r="B175" s="106" t="s">
        <v>322</v>
      </c>
      <c r="C175" s="95"/>
      <c r="D175" s="95"/>
      <c r="E175" s="93"/>
      <c r="F175" s="93"/>
    </row>
    <row r="176" spans="1:6" x14ac:dyDescent="0.3">
      <c r="A176" s="113" t="s">
        <v>519</v>
      </c>
      <c r="B176" s="104" t="s">
        <v>323</v>
      </c>
      <c r="C176" s="95" t="s">
        <v>6</v>
      </c>
      <c r="D176" s="95">
        <v>1</v>
      </c>
      <c r="E176" s="93"/>
      <c r="F176" s="93"/>
    </row>
    <row r="177" spans="1:6" x14ac:dyDescent="0.3">
      <c r="A177" s="113" t="s">
        <v>520</v>
      </c>
      <c r="B177" s="104" t="s">
        <v>324</v>
      </c>
      <c r="C177" s="95" t="s">
        <v>6</v>
      </c>
      <c r="D177" s="95">
        <v>1</v>
      </c>
      <c r="E177" s="93"/>
      <c r="F177" s="93"/>
    </row>
    <row r="178" spans="1:6" x14ac:dyDescent="0.3">
      <c r="A178" s="113" t="s">
        <v>521</v>
      </c>
      <c r="B178" s="104" t="s">
        <v>325</v>
      </c>
      <c r="C178" s="95" t="s">
        <v>6</v>
      </c>
      <c r="D178" s="95">
        <v>1</v>
      </c>
      <c r="E178" s="93"/>
      <c r="F178" s="93"/>
    </row>
    <row r="179" spans="1:6" x14ac:dyDescent="0.3">
      <c r="A179" s="113" t="s">
        <v>522</v>
      </c>
      <c r="B179" s="104" t="s">
        <v>326</v>
      </c>
      <c r="C179" s="95" t="s">
        <v>6</v>
      </c>
      <c r="D179" s="95">
        <v>1</v>
      </c>
      <c r="E179" s="93"/>
      <c r="F179" s="93"/>
    </row>
    <row r="180" spans="1:6" x14ac:dyDescent="0.3">
      <c r="A180" s="113" t="s">
        <v>523</v>
      </c>
      <c r="B180" s="104" t="s">
        <v>327</v>
      </c>
      <c r="C180" s="95" t="s">
        <v>6</v>
      </c>
      <c r="D180" s="95">
        <v>1</v>
      </c>
      <c r="E180" s="93"/>
      <c r="F180" s="93"/>
    </row>
    <row r="181" spans="1:6" x14ac:dyDescent="0.3">
      <c r="A181" s="113" t="s">
        <v>524</v>
      </c>
      <c r="B181" s="104" t="s">
        <v>328</v>
      </c>
      <c r="C181" s="95" t="s">
        <v>6</v>
      </c>
      <c r="D181" s="95">
        <v>1</v>
      </c>
      <c r="E181" s="93"/>
      <c r="F181" s="93"/>
    </row>
    <row r="182" spans="1:6" x14ac:dyDescent="0.3">
      <c r="A182" s="113" t="s">
        <v>525</v>
      </c>
      <c r="B182" s="104" t="s">
        <v>329</v>
      </c>
      <c r="C182" s="95" t="s">
        <v>6</v>
      </c>
      <c r="D182" s="95">
        <v>1</v>
      </c>
      <c r="E182" s="93"/>
      <c r="F182" s="93"/>
    </row>
    <row r="183" spans="1:6" x14ac:dyDescent="0.3">
      <c r="A183" s="113" t="s">
        <v>526</v>
      </c>
      <c r="B183" s="104" t="s">
        <v>330</v>
      </c>
      <c r="C183" s="95" t="s">
        <v>6</v>
      </c>
      <c r="D183" s="95">
        <v>1</v>
      </c>
      <c r="E183" s="93"/>
      <c r="F183" s="93"/>
    </row>
    <row r="184" spans="1:6" x14ac:dyDescent="0.3">
      <c r="A184" s="113" t="s">
        <v>527</v>
      </c>
      <c r="B184" s="104" t="s">
        <v>331</v>
      </c>
      <c r="C184" s="95" t="s">
        <v>6</v>
      </c>
      <c r="D184" s="95">
        <v>1</v>
      </c>
      <c r="E184" s="93"/>
      <c r="F184" s="93"/>
    </row>
    <row r="185" spans="1:6" x14ac:dyDescent="0.3">
      <c r="A185" s="113" t="s">
        <v>528</v>
      </c>
      <c r="B185" s="104" t="s">
        <v>332</v>
      </c>
      <c r="C185" s="95" t="s">
        <v>6</v>
      </c>
      <c r="D185" s="95">
        <v>1</v>
      </c>
      <c r="E185" s="93"/>
      <c r="F185" s="93"/>
    </row>
    <row r="186" spans="1:6" x14ac:dyDescent="0.3">
      <c r="A186" s="113" t="s">
        <v>529</v>
      </c>
      <c r="B186" s="104" t="s">
        <v>333</v>
      </c>
      <c r="C186" s="95" t="s">
        <v>6</v>
      </c>
      <c r="D186" s="95">
        <v>1</v>
      </c>
      <c r="E186" s="93"/>
      <c r="F186" s="93"/>
    </row>
    <row r="187" spans="1:6" x14ac:dyDescent="0.3">
      <c r="A187" s="113" t="s">
        <v>530</v>
      </c>
      <c r="B187" s="104" t="s">
        <v>334</v>
      </c>
      <c r="C187" s="95" t="s">
        <v>6</v>
      </c>
      <c r="D187" s="95">
        <v>1</v>
      </c>
      <c r="E187" s="93"/>
      <c r="F187" s="93"/>
    </row>
    <row r="188" spans="1:6" x14ac:dyDescent="0.3">
      <c r="A188" s="113" t="s">
        <v>531</v>
      </c>
      <c r="B188" s="104" t="s">
        <v>335</v>
      </c>
      <c r="C188" s="95" t="s">
        <v>6</v>
      </c>
      <c r="D188" s="95">
        <v>1</v>
      </c>
      <c r="E188" s="93"/>
      <c r="F188" s="93"/>
    </row>
    <row r="189" spans="1:6" x14ac:dyDescent="0.3">
      <c r="A189" s="113" t="s">
        <v>532</v>
      </c>
      <c r="B189" s="104" t="s">
        <v>336</v>
      </c>
      <c r="C189" s="95" t="s">
        <v>6</v>
      </c>
      <c r="D189" s="95">
        <v>1</v>
      </c>
      <c r="E189" s="93"/>
      <c r="F189" s="93"/>
    </row>
    <row r="190" spans="1:6" x14ac:dyDescent="0.3">
      <c r="A190" s="113" t="s">
        <v>533</v>
      </c>
      <c r="B190" s="104" t="s">
        <v>601</v>
      </c>
      <c r="C190" s="95" t="s">
        <v>6</v>
      </c>
      <c r="D190" s="95">
        <v>1</v>
      </c>
      <c r="E190" s="93"/>
      <c r="F190" s="93"/>
    </row>
    <row r="191" spans="1:6" x14ac:dyDescent="0.3">
      <c r="A191" s="113" t="s">
        <v>534</v>
      </c>
      <c r="B191" s="104" t="s">
        <v>602</v>
      </c>
      <c r="C191" s="95" t="s">
        <v>6</v>
      </c>
      <c r="D191" s="95">
        <v>1</v>
      </c>
      <c r="E191" s="93"/>
      <c r="F191" s="93"/>
    </row>
    <row r="192" spans="1:6" x14ac:dyDescent="0.3">
      <c r="A192" s="113" t="s">
        <v>535</v>
      </c>
      <c r="B192" s="104" t="s">
        <v>603</v>
      </c>
      <c r="C192" s="95" t="s">
        <v>6</v>
      </c>
      <c r="D192" s="95">
        <v>1</v>
      </c>
      <c r="E192" s="93"/>
      <c r="F192" s="93"/>
    </row>
    <row r="193" spans="1:6" x14ac:dyDescent="0.3">
      <c r="A193" s="113" t="s">
        <v>536</v>
      </c>
      <c r="B193" s="104" t="s">
        <v>604</v>
      </c>
      <c r="C193" s="95" t="s">
        <v>6</v>
      </c>
      <c r="D193" s="95">
        <v>1</v>
      </c>
      <c r="E193" s="93"/>
      <c r="F193" s="93"/>
    </row>
    <row r="194" spans="1:6" x14ac:dyDescent="0.3">
      <c r="B194" s="106" t="s">
        <v>337</v>
      </c>
      <c r="C194" s="95"/>
      <c r="D194" s="95"/>
      <c r="E194" s="93"/>
      <c r="F194" s="93"/>
    </row>
    <row r="195" spans="1:6" x14ac:dyDescent="0.3">
      <c r="A195" s="113" t="s">
        <v>537</v>
      </c>
      <c r="B195" s="104" t="s">
        <v>338</v>
      </c>
      <c r="C195" s="95" t="s">
        <v>6</v>
      </c>
      <c r="D195" s="95">
        <v>1</v>
      </c>
      <c r="E195" s="93"/>
      <c r="F195" s="93"/>
    </row>
    <row r="196" spans="1:6" x14ac:dyDescent="0.3">
      <c r="A196" s="113" t="s">
        <v>538</v>
      </c>
      <c r="B196" s="104" t="s">
        <v>339</v>
      </c>
      <c r="C196" s="95" t="s">
        <v>6</v>
      </c>
      <c r="D196" s="95">
        <v>1</v>
      </c>
      <c r="E196" s="93"/>
      <c r="F196" s="93"/>
    </row>
    <row r="197" spans="1:6" x14ac:dyDescent="0.3">
      <c r="A197" s="113" t="s">
        <v>539</v>
      </c>
      <c r="B197" s="104" t="s">
        <v>340</v>
      </c>
      <c r="C197" s="95" t="s">
        <v>6</v>
      </c>
      <c r="D197" s="95">
        <v>1</v>
      </c>
      <c r="E197" s="93"/>
      <c r="F197" s="93"/>
    </row>
    <row r="198" spans="1:6" x14ac:dyDescent="0.3">
      <c r="A198" s="113" t="s">
        <v>540</v>
      </c>
      <c r="B198" s="104" t="s">
        <v>341</v>
      </c>
      <c r="C198" s="95" t="s">
        <v>6</v>
      </c>
      <c r="D198" s="95">
        <v>1</v>
      </c>
      <c r="E198" s="93"/>
      <c r="F198" s="93"/>
    </row>
    <row r="199" spans="1:6" x14ac:dyDescent="0.3">
      <c r="A199" s="113" t="s">
        <v>541</v>
      </c>
      <c r="B199" s="104" t="s">
        <v>342</v>
      </c>
      <c r="C199" s="95" t="s">
        <v>6</v>
      </c>
      <c r="D199" s="95">
        <v>1</v>
      </c>
      <c r="E199" s="93"/>
      <c r="F199" s="93"/>
    </row>
    <row r="200" spans="1:6" x14ac:dyDescent="0.3">
      <c r="A200" s="113" t="s">
        <v>542</v>
      </c>
      <c r="B200" s="104" t="s">
        <v>343</v>
      </c>
      <c r="C200" s="95" t="s">
        <v>6</v>
      </c>
      <c r="D200" s="95">
        <v>1</v>
      </c>
      <c r="E200" s="93"/>
      <c r="F200" s="93"/>
    </row>
    <row r="201" spans="1:6" x14ac:dyDescent="0.3">
      <c r="A201" s="113" t="s">
        <v>543</v>
      </c>
      <c r="B201" s="104" t="s">
        <v>344</v>
      </c>
      <c r="C201" s="95" t="s">
        <v>6</v>
      </c>
      <c r="D201" s="95">
        <v>1</v>
      </c>
      <c r="E201" s="93"/>
      <c r="F201" s="93"/>
    </row>
    <row r="202" spans="1:6" x14ac:dyDescent="0.3">
      <c r="A202" s="113" t="s">
        <v>544</v>
      </c>
      <c r="B202" s="104" t="s">
        <v>345</v>
      </c>
      <c r="C202" s="95" t="s">
        <v>6</v>
      </c>
      <c r="D202" s="95">
        <v>1</v>
      </c>
      <c r="E202" s="93"/>
      <c r="F202" s="93"/>
    </row>
    <row r="203" spans="1:6" x14ac:dyDescent="0.3">
      <c r="A203" s="113" t="s">
        <v>545</v>
      </c>
      <c r="B203" s="104" t="s">
        <v>346</v>
      </c>
      <c r="C203" s="95" t="s">
        <v>6</v>
      </c>
      <c r="D203" s="95">
        <v>1</v>
      </c>
      <c r="E203" s="93"/>
      <c r="F203" s="93"/>
    </row>
    <row r="204" spans="1:6" x14ac:dyDescent="0.3">
      <c r="A204" s="113" t="s">
        <v>546</v>
      </c>
      <c r="B204" s="104" t="s">
        <v>347</v>
      </c>
      <c r="C204" s="95" t="s">
        <v>6</v>
      </c>
      <c r="D204" s="95">
        <v>1</v>
      </c>
      <c r="E204" s="93"/>
      <c r="F204" s="93"/>
    </row>
    <row r="205" spans="1:6" x14ac:dyDescent="0.3">
      <c r="A205" s="113" t="s">
        <v>547</v>
      </c>
      <c r="B205" s="104" t="s">
        <v>348</v>
      </c>
      <c r="C205" s="95" t="s">
        <v>6</v>
      </c>
      <c r="D205" s="95">
        <v>1</v>
      </c>
      <c r="E205" s="93"/>
      <c r="F205" s="93"/>
    </row>
    <row r="206" spans="1:6" x14ac:dyDescent="0.3">
      <c r="A206" s="113" t="s">
        <v>548</v>
      </c>
      <c r="B206" s="104" t="s">
        <v>605</v>
      </c>
      <c r="C206" s="95" t="s">
        <v>6</v>
      </c>
      <c r="D206" s="95">
        <v>1</v>
      </c>
      <c r="E206" s="93"/>
      <c r="F206" s="93"/>
    </row>
    <row r="207" spans="1:6" x14ac:dyDescent="0.3">
      <c r="A207" s="113" t="s">
        <v>549</v>
      </c>
      <c r="B207" s="104" t="s">
        <v>606</v>
      </c>
      <c r="C207" s="95" t="s">
        <v>6</v>
      </c>
      <c r="D207" s="95">
        <v>1</v>
      </c>
      <c r="E207" s="93"/>
      <c r="F207" s="93"/>
    </row>
    <row r="208" spans="1:6" x14ac:dyDescent="0.3">
      <c r="A208" s="113" t="s">
        <v>550</v>
      </c>
      <c r="B208" s="104" t="s">
        <v>607</v>
      </c>
      <c r="C208" s="95" t="s">
        <v>6</v>
      </c>
      <c r="D208" s="95">
        <v>1</v>
      </c>
      <c r="E208" s="93"/>
      <c r="F208" s="93"/>
    </row>
    <row r="209" spans="1:6" x14ac:dyDescent="0.3">
      <c r="A209" s="113" t="s">
        <v>551</v>
      </c>
      <c r="B209" s="104" t="s">
        <v>608</v>
      </c>
      <c r="C209" s="95" t="s">
        <v>6</v>
      </c>
      <c r="D209" s="95">
        <v>1</v>
      </c>
      <c r="E209" s="93"/>
      <c r="F209" s="93"/>
    </row>
    <row r="210" spans="1:6" x14ac:dyDescent="0.3">
      <c r="B210" s="106" t="s">
        <v>349</v>
      </c>
      <c r="C210" s="95"/>
      <c r="D210" s="95"/>
      <c r="E210" s="93"/>
      <c r="F210" s="93"/>
    </row>
    <row r="211" spans="1:6" x14ac:dyDescent="0.3">
      <c r="A211" s="113" t="s">
        <v>552</v>
      </c>
      <c r="B211" s="104" t="s">
        <v>350</v>
      </c>
      <c r="C211" s="95" t="s">
        <v>6</v>
      </c>
      <c r="D211" s="95">
        <v>1</v>
      </c>
      <c r="E211" s="93"/>
      <c r="F211" s="93"/>
    </row>
    <row r="212" spans="1:6" x14ac:dyDescent="0.3">
      <c r="A212" s="113" t="s">
        <v>553</v>
      </c>
      <c r="B212" s="104" t="s">
        <v>351</v>
      </c>
      <c r="C212" s="95" t="s">
        <v>6</v>
      </c>
      <c r="D212" s="95">
        <v>1</v>
      </c>
      <c r="E212" s="93"/>
      <c r="F212" s="93"/>
    </row>
    <row r="213" spans="1:6" x14ac:dyDescent="0.3">
      <c r="A213" s="113" t="s">
        <v>554</v>
      </c>
      <c r="B213" s="104" t="s">
        <v>352</v>
      </c>
      <c r="C213" s="95" t="s">
        <v>6</v>
      </c>
      <c r="D213" s="95">
        <v>1</v>
      </c>
      <c r="E213" s="93"/>
      <c r="F213" s="93"/>
    </row>
    <row r="214" spans="1:6" x14ac:dyDescent="0.3">
      <c r="A214" s="113" t="s">
        <v>555</v>
      </c>
      <c r="B214" s="104" t="s">
        <v>353</v>
      </c>
      <c r="C214" s="95" t="s">
        <v>6</v>
      </c>
      <c r="D214" s="95">
        <v>1</v>
      </c>
      <c r="E214" s="93"/>
      <c r="F214" s="93"/>
    </row>
    <row r="215" spans="1:6" x14ac:dyDescent="0.3">
      <c r="A215" s="113" t="s">
        <v>556</v>
      </c>
      <c r="B215" s="104" t="s">
        <v>354</v>
      </c>
      <c r="C215" s="95" t="s">
        <v>6</v>
      </c>
      <c r="D215" s="95">
        <v>1</v>
      </c>
      <c r="E215" s="93"/>
      <c r="F215" s="93"/>
    </row>
    <row r="216" spans="1:6" x14ac:dyDescent="0.3">
      <c r="A216" s="113" t="s">
        <v>557</v>
      </c>
      <c r="B216" s="104" t="s">
        <v>355</v>
      </c>
      <c r="C216" s="95" t="s">
        <v>6</v>
      </c>
      <c r="D216" s="95">
        <v>1</v>
      </c>
      <c r="E216" s="93"/>
      <c r="F216" s="93"/>
    </row>
    <row r="217" spans="1:6" x14ac:dyDescent="0.3">
      <c r="A217" s="113" t="s">
        <v>558</v>
      </c>
      <c r="B217" s="104" t="s">
        <v>356</v>
      </c>
      <c r="C217" s="95" t="s">
        <v>6</v>
      </c>
      <c r="D217" s="95">
        <v>1</v>
      </c>
      <c r="E217" s="93"/>
      <c r="F217" s="93"/>
    </row>
    <row r="218" spans="1:6" x14ac:dyDescent="0.3">
      <c r="A218" s="113" t="s">
        <v>559</v>
      </c>
      <c r="B218" s="104" t="s">
        <v>357</v>
      </c>
      <c r="C218" s="95" t="s">
        <v>6</v>
      </c>
      <c r="D218" s="95">
        <v>1</v>
      </c>
      <c r="E218" s="93"/>
      <c r="F218" s="93"/>
    </row>
    <row r="219" spans="1:6" x14ac:dyDescent="0.3">
      <c r="A219" s="113" t="s">
        <v>560</v>
      </c>
      <c r="B219" s="104" t="s">
        <v>358</v>
      </c>
      <c r="C219" s="95" t="s">
        <v>6</v>
      </c>
      <c r="D219" s="95">
        <v>1</v>
      </c>
      <c r="E219" s="93"/>
      <c r="F219" s="93"/>
    </row>
    <row r="220" spans="1:6" x14ac:dyDescent="0.3">
      <c r="A220" s="113" t="s">
        <v>561</v>
      </c>
      <c r="B220" s="104" t="s">
        <v>359</v>
      </c>
      <c r="C220" s="95" t="s">
        <v>6</v>
      </c>
      <c r="D220" s="95">
        <v>1</v>
      </c>
      <c r="E220" s="93"/>
      <c r="F220" s="93"/>
    </row>
    <row r="221" spans="1:6" x14ac:dyDescent="0.3">
      <c r="A221" s="113" t="s">
        <v>562</v>
      </c>
      <c r="B221" s="104" t="s">
        <v>360</v>
      </c>
      <c r="C221" s="95" t="s">
        <v>6</v>
      </c>
      <c r="D221" s="95">
        <v>1</v>
      </c>
      <c r="E221" s="93"/>
      <c r="F221" s="93"/>
    </row>
    <row r="222" spans="1:6" x14ac:dyDescent="0.3">
      <c r="A222" s="113" t="s">
        <v>563</v>
      </c>
      <c r="B222" s="104" t="s">
        <v>609</v>
      </c>
      <c r="C222" s="95" t="s">
        <v>6</v>
      </c>
      <c r="D222" s="95">
        <v>1</v>
      </c>
      <c r="E222" s="93"/>
      <c r="F222" s="93"/>
    </row>
    <row r="223" spans="1:6" x14ac:dyDescent="0.3">
      <c r="A223" s="113" t="s">
        <v>564</v>
      </c>
      <c r="B223" s="104" t="s">
        <v>610</v>
      </c>
      <c r="C223" s="95" t="s">
        <v>6</v>
      </c>
      <c r="D223" s="95">
        <v>1</v>
      </c>
      <c r="E223" s="93"/>
      <c r="F223" s="93"/>
    </row>
    <row r="224" spans="1:6" x14ac:dyDescent="0.3">
      <c r="A224" s="113" t="s">
        <v>565</v>
      </c>
      <c r="B224" s="104" t="s">
        <v>611</v>
      </c>
      <c r="C224" s="95" t="s">
        <v>6</v>
      </c>
      <c r="D224" s="95">
        <v>1</v>
      </c>
      <c r="E224" s="93"/>
      <c r="F224" s="93"/>
    </row>
    <row r="225" spans="1:6" x14ac:dyDescent="0.3">
      <c r="A225" s="113" t="s">
        <v>566</v>
      </c>
      <c r="B225" s="104" t="s">
        <v>612</v>
      </c>
      <c r="C225" s="95" t="s">
        <v>6</v>
      </c>
      <c r="D225" s="95">
        <v>1</v>
      </c>
      <c r="E225" s="93"/>
      <c r="F225" s="93"/>
    </row>
    <row r="226" spans="1:6" x14ac:dyDescent="0.3">
      <c r="B226" s="106" t="s">
        <v>361</v>
      </c>
      <c r="C226" s="95"/>
      <c r="D226" s="95"/>
      <c r="E226" s="93"/>
      <c r="F226" s="93"/>
    </row>
    <row r="227" spans="1:6" x14ac:dyDescent="0.3">
      <c r="A227" s="113" t="s">
        <v>567</v>
      </c>
      <c r="B227" s="104" t="s">
        <v>362</v>
      </c>
      <c r="C227" s="95" t="s">
        <v>6</v>
      </c>
      <c r="D227" s="95">
        <v>1</v>
      </c>
      <c r="E227" s="93"/>
      <c r="F227" s="93"/>
    </row>
    <row r="228" spans="1:6" x14ac:dyDescent="0.3">
      <c r="A228" s="113" t="s">
        <v>568</v>
      </c>
      <c r="B228" s="104" t="s">
        <v>363</v>
      </c>
      <c r="C228" s="95" t="s">
        <v>6</v>
      </c>
      <c r="D228" s="95">
        <v>1</v>
      </c>
      <c r="E228" s="93"/>
      <c r="F228" s="93"/>
    </row>
    <row r="229" spans="1:6" x14ac:dyDescent="0.3">
      <c r="A229" s="113" t="s">
        <v>569</v>
      </c>
      <c r="B229" s="104" t="s">
        <v>364</v>
      </c>
      <c r="C229" s="95" t="s">
        <v>6</v>
      </c>
      <c r="D229" s="95">
        <v>1</v>
      </c>
      <c r="E229" s="93"/>
      <c r="F229" s="93"/>
    </row>
    <row r="230" spans="1:6" x14ac:dyDescent="0.3">
      <c r="A230" s="113" t="s">
        <v>570</v>
      </c>
      <c r="B230" s="104" t="s">
        <v>365</v>
      </c>
      <c r="C230" s="95" t="s">
        <v>6</v>
      </c>
      <c r="D230" s="95">
        <v>1</v>
      </c>
      <c r="E230" s="93"/>
      <c r="F230" s="93"/>
    </row>
    <row r="231" spans="1:6" x14ac:dyDescent="0.3">
      <c r="A231" s="113" t="s">
        <v>571</v>
      </c>
      <c r="B231" s="104" t="s">
        <v>366</v>
      </c>
      <c r="C231" s="95" t="s">
        <v>6</v>
      </c>
      <c r="D231" s="95">
        <v>1</v>
      </c>
      <c r="E231" s="93"/>
      <c r="F231" s="93"/>
    </row>
    <row r="232" spans="1:6" x14ac:dyDescent="0.3">
      <c r="A232" s="113" t="s">
        <v>572</v>
      </c>
      <c r="B232" s="104" t="s">
        <v>367</v>
      </c>
      <c r="C232" s="95" t="s">
        <v>6</v>
      </c>
      <c r="D232" s="95">
        <v>1</v>
      </c>
      <c r="E232" s="93"/>
      <c r="F232" s="93"/>
    </row>
    <row r="233" spans="1:6" x14ac:dyDescent="0.3">
      <c r="A233" s="113" t="s">
        <v>573</v>
      </c>
      <c r="B233" s="104" t="s">
        <v>368</v>
      </c>
      <c r="C233" s="95" t="s">
        <v>6</v>
      </c>
      <c r="D233" s="95">
        <v>1</v>
      </c>
      <c r="E233" s="93"/>
      <c r="F233" s="93"/>
    </row>
    <row r="234" spans="1:6" x14ac:dyDescent="0.3">
      <c r="A234" s="113" t="s">
        <v>574</v>
      </c>
      <c r="B234" s="104" t="s">
        <v>369</v>
      </c>
      <c r="C234" s="95" t="s">
        <v>6</v>
      </c>
      <c r="D234" s="95">
        <v>1</v>
      </c>
      <c r="E234" s="93"/>
      <c r="F234" s="93"/>
    </row>
    <row r="235" spans="1:6" x14ac:dyDescent="0.3">
      <c r="A235" s="113" t="s">
        <v>575</v>
      </c>
      <c r="B235" s="104" t="s">
        <v>370</v>
      </c>
      <c r="C235" s="95" t="s">
        <v>6</v>
      </c>
      <c r="D235" s="95">
        <v>1</v>
      </c>
      <c r="E235" s="93"/>
      <c r="F235" s="93"/>
    </row>
    <row r="236" spans="1:6" x14ac:dyDescent="0.3">
      <c r="A236" s="113" t="s">
        <v>576</v>
      </c>
      <c r="B236" s="104" t="s">
        <v>371</v>
      </c>
      <c r="C236" s="95" t="s">
        <v>6</v>
      </c>
      <c r="D236" s="95">
        <v>1</v>
      </c>
      <c r="E236" s="93"/>
      <c r="F236" s="93"/>
    </row>
    <row r="237" spans="1:6" x14ac:dyDescent="0.3">
      <c r="A237" s="113" t="s">
        <v>577</v>
      </c>
      <c r="B237" s="104" t="s">
        <v>372</v>
      </c>
      <c r="C237" s="95" t="s">
        <v>6</v>
      </c>
      <c r="D237" s="95">
        <v>1</v>
      </c>
      <c r="E237" s="93"/>
      <c r="F237" s="93"/>
    </row>
    <row r="238" spans="1:6" x14ac:dyDescent="0.3">
      <c r="A238" s="113" t="s">
        <v>578</v>
      </c>
      <c r="B238" s="104" t="s">
        <v>613</v>
      </c>
      <c r="C238" s="95" t="s">
        <v>6</v>
      </c>
      <c r="D238" s="95">
        <v>2</v>
      </c>
      <c r="E238" s="93"/>
      <c r="F238" s="93"/>
    </row>
    <row r="239" spans="1:6" x14ac:dyDescent="0.3">
      <c r="A239" s="113" t="s">
        <v>579</v>
      </c>
      <c r="B239" s="104" t="s">
        <v>614</v>
      </c>
      <c r="C239" s="95" t="s">
        <v>6</v>
      </c>
      <c r="D239" s="95">
        <v>3</v>
      </c>
      <c r="E239" s="93"/>
      <c r="F239" s="93"/>
    </row>
    <row r="240" spans="1:6" x14ac:dyDescent="0.3">
      <c r="A240" s="113" t="s">
        <v>580</v>
      </c>
      <c r="B240" s="104" t="s">
        <v>615</v>
      </c>
      <c r="C240" s="95" t="s">
        <v>6</v>
      </c>
      <c r="D240" s="95">
        <v>4</v>
      </c>
      <c r="E240" s="93"/>
      <c r="F240" s="93"/>
    </row>
    <row r="241" spans="1:6" x14ac:dyDescent="0.3">
      <c r="A241" s="113" t="s">
        <v>581</v>
      </c>
      <c r="B241" s="104" t="s">
        <v>616</v>
      </c>
      <c r="C241" s="95" t="s">
        <v>6</v>
      </c>
      <c r="D241" s="95">
        <v>5</v>
      </c>
      <c r="E241" s="93"/>
      <c r="F241" s="93"/>
    </row>
    <row r="242" spans="1:6" x14ac:dyDescent="0.3">
      <c r="A242" s="113" t="s">
        <v>582</v>
      </c>
      <c r="B242" s="108" t="s">
        <v>373</v>
      </c>
      <c r="C242" s="109" t="s">
        <v>374</v>
      </c>
      <c r="D242" s="109">
        <v>1</v>
      </c>
      <c r="E242" s="110"/>
      <c r="F242" s="110"/>
    </row>
    <row r="243" spans="1:6" x14ac:dyDescent="0.3">
      <c r="A243" s="113" t="s">
        <v>583</v>
      </c>
      <c r="B243" s="108" t="s">
        <v>375</v>
      </c>
      <c r="C243" s="109" t="s">
        <v>374</v>
      </c>
      <c r="D243" s="109">
        <v>1</v>
      </c>
      <c r="E243" s="110"/>
      <c r="F243" s="110"/>
    </row>
    <row r="244" spans="1:6" ht="16.8" x14ac:dyDescent="0.3">
      <c r="A244" s="113" t="s">
        <v>625</v>
      </c>
      <c r="B244" s="108" t="s">
        <v>376</v>
      </c>
      <c r="C244" s="109" t="s">
        <v>377</v>
      </c>
      <c r="D244" s="109">
        <v>1</v>
      </c>
      <c r="E244" s="110"/>
      <c r="F244" s="110"/>
    </row>
    <row r="245" spans="1:6" x14ac:dyDescent="0.3">
      <c r="A245" s="113" t="s">
        <v>626</v>
      </c>
      <c r="B245" s="108" t="s">
        <v>378</v>
      </c>
      <c r="C245" s="109" t="s">
        <v>374</v>
      </c>
      <c r="D245" s="109">
        <v>1</v>
      </c>
      <c r="E245" s="110"/>
      <c r="F245" s="110"/>
    </row>
    <row r="246" spans="1:6" ht="16.8" x14ac:dyDescent="0.3">
      <c r="A246" s="113" t="s">
        <v>627</v>
      </c>
      <c r="B246" s="108" t="s">
        <v>379</v>
      </c>
      <c r="C246" s="109" t="s">
        <v>380</v>
      </c>
      <c r="D246" s="109">
        <v>1</v>
      </c>
      <c r="E246" s="110"/>
      <c r="F246" s="110"/>
    </row>
    <row r="247" spans="1:6" x14ac:dyDescent="0.3">
      <c r="A247" s="113" t="s">
        <v>628</v>
      </c>
      <c r="B247" s="108" t="s">
        <v>381</v>
      </c>
      <c r="C247" s="109" t="s">
        <v>6</v>
      </c>
      <c r="D247" s="109">
        <v>1</v>
      </c>
      <c r="E247" s="110"/>
      <c r="F247" s="110"/>
    </row>
    <row r="248" spans="1:6" x14ac:dyDescent="0.3">
      <c r="A248" s="113" t="s">
        <v>629</v>
      </c>
      <c r="B248" s="108" t="s">
        <v>382</v>
      </c>
      <c r="C248" s="109" t="s">
        <v>383</v>
      </c>
      <c r="D248" s="109">
        <v>1</v>
      </c>
      <c r="E248" s="110"/>
      <c r="F248" s="110"/>
    </row>
    <row r="249" spans="1:6" x14ac:dyDescent="0.3">
      <c r="A249" s="113" t="s">
        <v>630</v>
      </c>
      <c r="B249" s="108" t="s">
        <v>384</v>
      </c>
      <c r="C249" s="109" t="s">
        <v>6</v>
      </c>
      <c r="D249" s="109">
        <v>1</v>
      </c>
      <c r="E249" s="110"/>
      <c r="F249" s="110"/>
    </row>
    <row r="250" spans="1:6" x14ac:dyDescent="0.3">
      <c r="A250" s="113" t="s">
        <v>631</v>
      </c>
      <c r="B250" s="108" t="s">
        <v>385</v>
      </c>
      <c r="C250" s="109" t="s">
        <v>6</v>
      </c>
      <c r="D250" s="109">
        <v>1</v>
      </c>
      <c r="E250" s="110"/>
      <c r="F250" s="110"/>
    </row>
    <row r="251" spans="1:6" ht="16.8" x14ac:dyDescent="0.3">
      <c r="A251" s="113" t="s">
        <v>632</v>
      </c>
      <c r="B251" s="108" t="s">
        <v>624</v>
      </c>
      <c r="C251" s="109" t="s">
        <v>377</v>
      </c>
      <c r="D251" s="109">
        <v>1</v>
      </c>
      <c r="E251" s="110"/>
      <c r="F251" s="110"/>
    </row>
    <row r="252" spans="1:6" x14ac:dyDescent="0.3">
      <c r="A252" s="113" t="s">
        <v>633</v>
      </c>
      <c r="B252" s="108" t="s">
        <v>386</v>
      </c>
      <c r="C252" s="109" t="s">
        <v>374</v>
      </c>
      <c r="D252" s="109">
        <v>1</v>
      </c>
      <c r="E252" s="110"/>
      <c r="F252" s="110"/>
    </row>
    <row r="253" spans="1:6" x14ac:dyDescent="0.3">
      <c r="A253" s="113" t="s">
        <v>634</v>
      </c>
      <c r="B253" s="108" t="s">
        <v>387</v>
      </c>
      <c r="C253" s="109" t="s">
        <v>374</v>
      </c>
      <c r="D253" s="109">
        <v>1</v>
      </c>
      <c r="E253" s="110"/>
      <c r="F253" s="110"/>
    </row>
    <row r="254" spans="1:6" x14ac:dyDescent="0.3">
      <c r="A254" s="113" t="s">
        <v>635</v>
      </c>
      <c r="B254" s="108" t="s">
        <v>388</v>
      </c>
      <c r="C254" s="109" t="s">
        <v>374</v>
      </c>
      <c r="D254" s="109">
        <v>1</v>
      </c>
      <c r="E254" s="110"/>
      <c r="F254" s="110"/>
    </row>
    <row r="255" spans="1:6" x14ac:dyDescent="0.3">
      <c r="A255" s="113" t="s">
        <v>636</v>
      </c>
      <c r="B255" s="108" t="s">
        <v>389</v>
      </c>
      <c r="C255" s="109" t="s">
        <v>49</v>
      </c>
      <c r="D255" s="109">
        <v>1</v>
      </c>
      <c r="E255" s="110"/>
      <c r="F255" s="110"/>
    </row>
    <row r="256" spans="1:6" x14ac:dyDescent="0.3">
      <c r="A256" s="113" t="s">
        <v>637</v>
      </c>
      <c r="B256" s="108" t="s">
        <v>390</v>
      </c>
      <c r="C256" s="109" t="s">
        <v>49</v>
      </c>
      <c r="D256" s="109">
        <v>1</v>
      </c>
      <c r="E256" s="110"/>
      <c r="F256" s="110"/>
    </row>
    <row r="257" spans="1:6" x14ac:dyDescent="0.3">
      <c r="A257" s="113" t="s">
        <v>638</v>
      </c>
      <c r="B257" s="108" t="s">
        <v>391</v>
      </c>
      <c r="C257" s="109" t="s">
        <v>49</v>
      </c>
      <c r="D257" s="109">
        <v>1</v>
      </c>
      <c r="E257" s="110"/>
      <c r="F257" s="110"/>
    </row>
    <row r="258" spans="1:6" x14ac:dyDescent="0.3">
      <c r="A258" s="113" t="s">
        <v>639</v>
      </c>
      <c r="B258" s="108" t="s">
        <v>392</v>
      </c>
      <c r="C258" s="109" t="s">
        <v>49</v>
      </c>
      <c r="D258" s="109">
        <v>1</v>
      </c>
      <c r="E258" s="110"/>
      <c r="F258" s="110"/>
    </row>
    <row r="259" spans="1:6" x14ac:dyDescent="0.3">
      <c r="A259" s="113" t="s">
        <v>640</v>
      </c>
      <c r="B259" s="108" t="s">
        <v>393</v>
      </c>
      <c r="C259" s="109" t="s">
        <v>49</v>
      </c>
      <c r="D259" s="109">
        <v>1</v>
      </c>
      <c r="E259" s="110"/>
      <c r="F259" s="110"/>
    </row>
    <row r="260" spans="1:6" x14ac:dyDescent="0.3">
      <c r="A260" s="113" t="s">
        <v>641</v>
      </c>
      <c r="B260" s="108" t="s">
        <v>617</v>
      </c>
      <c r="C260" s="109" t="s">
        <v>49</v>
      </c>
      <c r="D260" s="109">
        <v>1</v>
      </c>
      <c r="E260" s="110"/>
      <c r="F260" s="110"/>
    </row>
    <row r="261" spans="1:6" x14ac:dyDescent="0.3">
      <c r="A261" s="113" t="s">
        <v>642</v>
      </c>
      <c r="B261" s="108" t="s">
        <v>619</v>
      </c>
      <c r="C261" s="109" t="s">
        <v>49</v>
      </c>
      <c r="D261" s="109">
        <v>1</v>
      </c>
      <c r="E261" s="110"/>
      <c r="F261" s="110"/>
    </row>
    <row r="262" spans="1:6" x14ac:dyDescent="0.3">
      <c r="A262" s="113" t="s">
        <v>643</v>
      </c>
      <c r="B262" s="108" t="s">
        <v>618</v>
      </c>
      <c r="C262" s="109" t="s">
        <v>49</v>
      </c>
      <c r="D262" s="109">
        <v>1</v>
      </c>
      <c r="E262" s="110"/>
      <c r="F262" s="110"/>
    </row>
    <row r="263" spans="1:6" x14ac:dyDescent="0.3">
      <c r="A263" s="113" t="s">
        <v>644</v>
      </c>
      <c r="B263" s="108" t="s">
        <v>620</v>
      </c>
      <c r="C263" s="109" t="s">
        <v>49</v>
      </c>
      <c r="D263" s="109">
        <v>1</v>
      </c>
      <c r="E263" s="110"/>
      <c r="F263" s="110"/>
    </row>
    <row r="264" spans="1:6" x14ac:dyDescent="0.3">
      <c r="A264" s="113" t="s">
        <v>645</v>
      </c>
      <c r="B264" s="108" t="s">
        <v>621</v>
      </c>
      <c r="C264" s="109" t="s">
        <v>49</v>
      </c>
      <c r="D264" s="109">
        <v>1</v>
      </c>
      <c r="E264" s="110"/>
      <c r="F264" s="110"/>
    </row>
    <row r="265" spans="1:6" x14ac:dyDescent="0.3">
      <c r="A265" s="113" t="s">
        <v>646</v>
      </c>
      <c r="B265" s="108" t="s">
        <v>394</v>
      </c>
      <c r="C265" s="109" t="s">
        <v>49</v>
      </c>
      <c r="D265" s="109">
        <v>1</v>
      </c>
      <c r="E265" s="110"/>
      <c r="F265" s="110"/>
    </row>
    <row r="266" spans="1:6" x14ac:dyDescent="0.3">
      <c r="A266" s="113" t="s">
        <v>647</v>
      </c>
      <c r="B266" s="108" t="s">
        <v>395</v>
      </c>
      <c r="C266" s="109" t="s">
        <v>49</v>
      </c>
      <c r="D266" s="109">
        <v>1</v>
      </c>
      <c r="E266" s="110"/>
      <c r="F266" s="110"/>
    </row>
    <row r="267" spans="1:6" x14ac:dyDescent="0.3">
      <c r="A267" s="113" t="s">
        <v>648</v>
      </c>
      <c r="B267" s="108" t="s">
        <v>396</v>
      </c>
      <c r="C267" s="109" t="s">
        <v>49</v>
      </c>
      <c r="D267" s="109">
        <v>1</v>
      </c>
      <c r="E267" s="110"/>
      <c r="F267" s="110"/>
    </row>
    <row r="268" spans="1:6" x14ac:dyDescent="0.3">
      <c r="A268" s="113" t="s">
        <v>649</v>
      </c>
      <c r="B268" s="108" t="s">
        <v>397</v>
      </c>
      <c r="C268" s="109" t="s">
        <v>49</v>
      </c>
      <c r="D268" s="109">
        <v>1</v>
      </c>
      <c r="E268" s="110"/>
      <c r="F268" s="110"/>
    </row>
    <row r="269" spans="1:6" x14ac:dyDescent="0.3">
      <c r="A269" s="113" t="s">
        <v>650</v>
      </c>
      <c r="B269" s="108" t="s">
        <v>398</v>
      </c>
      <c r="C269" s="109" t="s">
        <v>49</v>
      </c>
      <c r="D269" s="109">
        <v>1</v>
      </c>
      <c r="E269" s="110"/>
      <c r="F269" s="110"/>
    </row>
    <row r="270" spans="1:6" x14ac:dyDescent="0.3">
      <c r="A270" s="113" t="s">
        <v>651</v>
      </c>
      <c r="B270" s="108" t="s">
        <v>399</v>
      </c>
      <c r="C270" s="109" t="s">
        <v>6</v>
      </c>
      <c r="D270" s="109">
        <v>1</v>
      </c>
      <c r="E270" s="110"/>
      <c r="F270" s="110"/>
    </row>
    <row r="271" spans="1:6" x14ac:dyDescent="0.3">
      <c r="A271" s="113" t="s">
        <v>652</v>
      </c>
      <c r="B271" s="108" t="s">
        <v>400</v>
      </c>
      <c r="C271" s="109" t="s">
        <v>6</v>
      </c>
      <c r="D271" s="109">
        <v>1</v>
      </c>
      <c r="E271" s="110"/>
      <c r="F271" s="110"/>
    </row>
    <row r="272" spans="1:6" x14ac:dyDescent="0.3">
      <c r="A272" s="113" t="s">
        <v>653</v>
      </c>
      <c r="B272" s="108" t="s">
        <v>401</v>
      </c>
      <c r="C272" s="109" t="s">
        <v>6</v>
      </c>
      <c r="D272" s="109">
        <v>1</v>
      </c>
      <c r="E272" s="110"/>
      <c r="F272" s="110"/>
    </row>
    <row r="273" spans="1:6" x14ac:dyDescent="0.3">
      <c r="A273" s="113" t="s">
        <v>654</v>
      </c>
      <c r="B273" s="108" t="s">
        <v>402</v>
      </c>
      <c r="C273" s="109" t="s">
        <v>6</v>
      </c>
      <c r="D273" s="109">
        <v>1</v>
      </c>
      <c r="E273" s="110"/>
      <c r="F273" s="110"/>
    </row>
    <row r="274" spans="1:6" x14ac:dyDescent="0.3">
      <c r="A274" s="113" t="s">
        <v>655</v>
      </c>
      <c r="B274" s="108" t="s">
        <v>622</v>
      </c>
      <c r="C274" s="109" t="s">
        <v>6</v>
      </c>
      <c r="D274" s="109">
        <v>1</v>
      </c>
      <c r="E274" s="110"/>
      <c r="F274" s="110"/>
    </row>
    <row r="275" spans="1:6" x14ac:dyDescent="0.3">
      <c r="A275" s="113" t="s">
        <v>656</v>
      </c>
      <c r="B275" s="108" t="s">
        <v>403</v>
      </c>
      <c r="C275" s="109" t="s">
        <v>6</v>
      </c>
      <c r="D275" s="109">
        <v>1</v>
      </c>
      <c r="E275" s="110"/>
      <c r="F275" s="110"/>
    </row>
    <row r="276" spans="1:6" x14ac:dyDescent="0.3">
      <c r="A276" s="113" t="s">
        <v>657</v>
      </c>
      <c r="B276" s="108" t="s">
        <v>404</v>
      </c>
      <c r="C276" s="109" t="s">
        <v>6</v>
      </c>
      <c r="D276" s="109">
        <v>1</v>
      </c>
      <c r="E276" s="110"/>
      <c r="F276" s="110"/>
    </row>
    <row r="277" spans="1:6" x14ac:dyDescent="0.3">
      <c r="A277" s="113" t="s">
        <v>658</v>
      </c>
      <c r="B277" s="108" t="s">
        <v>623</v>
      </c>
      <c r="C277" s="109" t="s">
        <v>6</v>
      </c>
      <c r="D277" s="109">
        <v>1</v>
      </c>
      <c r="E277" s="110"/>
      <c r="F277" s="110"/>
    </row>
    <row r="278" spans="1:6" x14ac:dyDescent="0.3">
      <c r="A278" s="113" t="s">
        <v>659</v>
      </c>
      <c r="B278" s="108" t="s">
        <v>405</v>
      </c>
      <c r="C278" s="109" t="s">
        <v>6</v>
      </c>
      <c r="D278" s="109">
        <v>1</v>
      </c>
      <c r="E278" s="110"/>
      <c r="F278" s="110"/>
    </row>
    <row r="279" spans="1:6" x14ac:dyDescent="0.3">
      <c r="A279" s="113" t="s">
        <v>660</v>
      </c>
      <c r="B279" s="108" t="s">
        <v>406</v>
      </c>
      <c r="C279" s="109" t="s">
        <v>6</v>
      </c>
      <c r="D279" s="109">
        <v>1</v>
      </c>
      <c r="E279" s="110"/>
      <c r="F279" s="110"/>
    </row>
    <row r="280" spans="1:6" x14ac:dyDescent="0.3">
      <c r="A280" s="113" t="s">
        <v>661</v>
      </c>
      <c r="B280" s="108" t="s">
        <v>407</v>
      </c>
      <c r="C280" s="109" t="s">
        <v>408</v>
      </c>
      <c r="D280" s="109">
        <v>1</v>
      </c>
      <c r="E280" s="110"/>
      <c r="F280" s="110"/>
    </row>
    <row r="281" spans="1:6" x14ac:dyDescent="0.3">
      <c r="A281" s="113"/>
      <c r="B281" s="111" t="s">
        <v>409</v>
      </c>
      <c r="C281" s="109"/>
      <c r="D281" s="109"/>
      <c r="E281" s="110"/>
      <c r="F281" s="110"/>
    </row>
    <row r="282" spans="1:6" x14ac:dyDescent="0.3">
      <c r="A282" s="113" t="s">
        <v>18</v>
      </c>
      <c r="B282" s="108" t="s">
        <v>410</v>
      </c>
      <c r="C282" s="109" t="s">
        <v>411</v>
      </c>
      <c r="D282" s="109">
        <v>1</v>
      </c>
      <c r="E282" s="110"/>
      <c r="F282" s="110"/>
    </row>
    <row r="283" spans="1:6" x14ac:dyDescent="0.3">
      <c r="A283" s="113" t="s">
        <v>19</v>
      </c>
      <c r="B283" s="108" t="s">
        <v>412</v>
      </c>
      <c r="C283" s="109" t="s">
        <v>411</v>
      </c>
      <c r="D283" s="109">
        <v>1</v>
      </c>
      <c r="E283" s="110"/>
      <c r="F283" s="110"/>
    </row>
    <row r="284" spans="1:6" x14ac:dyDescent="0.3">
      <c r="A284" s="113" t="s">
        <v>21</v>
      </c>
      <c r="B284" s="108" t="s">
        <v>413</v>
      </c>
      <c r="C284" s="109" t="s">
        <v>411</v>
      </c>
      <c r="D284" s="109">
        <v>1</v>
      </c>
      <c r="E284" s="110"/>
      <c r="F284" s="110"/>
    </row>
    <row r="285" spans="1:6" x14ac:dyDescent="0.3">
      <c r="A285" s="113" t="s">
        <v>22</v>
      </c>
      <c r="B285" s="108" t="s">
        <v>20</v>
      </c>
      <c r="C285" s="109" t="s">
        <v>411</v>
      </c>
      <c r="D285" s="109">
        <v>1</v>
      </c>
      <c r="E285" s="110"/>
      <c r="F285" s="110"/>
    </row>
    <row r="286" spans="1:6" x14ac:dyDescent="0.3">
      <c r="A286" s="113" t="s">
        <v>24</v>
      </c>
      <c r="B286" s="108" t="s">
        <v>414</v>
      </c>
      <c r="C286" s="109" t="s">
        <v>411</v>
      </c>
      <c r="D286" s="109">
        <v>1</v>
      </c>
      <c r="E286" s="110"/>
      <c r="F286" s="110"/>
    </row>
    <row r="287" spans="1:6" x14ac:dyDescent="0.3">
      <c r="A287" s="113" t="s">
        <v>25</v>
      </c>
      <c r="B287" s="108" t="s">
        <v>415</v>
      </c>
      <c r="C287" s="109" t="s">
        <v>411</v>
      </c>
      <c r="D287" s="109">
        <v>1</v>
      </c>
      <c r="E287" s="110"/>
      <c r="F287" s="110"/>
    </row>
    <row r="288" spans="1:6" x14ac:dyDescent="0.3">
      <c r="A288" s="113" t="s">
        <v>27</v>
      </c>
      <c r="B288" s="108" t="s">
        <v>416</v>
      </c>
      <c r="C288" s="109" t="s">
        <v>411</v>
      </c>
      <c r="D288" s="109">
        <v>1</v>
      </c>
      <c r="E288" s="110"/>
      <c r="F288" s="110"/>
    </row>
    <row r="289" spans="1:6" x14ac:dyDescent="0.3">
      <c r="A289" s="113" t="s">
        <v>28</v>
      </c>
      <c r="B289" s="108" t="s">
        <v>417</v>
      </c>
      <c r="C289" s="109" t="s">
        <v>411</v>
      </c>
      <c r="D289" s="109">
        <v>1</v>
      </c>
      <c r="E289" s="110"/>
      <c r="F289" s="110"/>
    </row>
    <row r="290" spans="1:6" x14ac:dyDescent="0.3">
      <c r="A290" s="113" t="s">
        <v>30</v>
      </c>
      <c r="B290" s="108" t="s">
        <v>418</v>
      </c>
      <c r="C290" s="109" t="s">
        <v>411</v>
      </c>
      <c r="D290" s="109">
        <v>1</v>
      </c>
      <c r="E290" s="110"/>
      <c r="F290" s="110"/>
    </row>
    <row r="291" spans="1:6" x14ac:dyDescent="0.3">
      <c r="A291" s="113" t="s">
        <v>31</v>
      </c>
      <c r="B291" s="108" t="s">
        <v>419</v>
      </c>
      <c r="C291" s="109" t="s">
        <v>411</v>
      </c>
      <c r="D291" s="109">
        <v>1</v>
      </c>
      <c r="E291" s="110"/>
      <c r="F291" s="110"/>
    </row>
    <row r="292" spans="1:6" x14ac:dyDescent="0.3">
      <c r="A292" s="113" t="s">
        <v>33</v>
      </c>
      <c r="B292" s="108" t="s">
        <v>420</v>
      </c>
      <c r="C292" s="109" t="s">
        <v>411</v>
      </c>
      <c r="D292" s="109">
        <v>1</v>
      </c>
      <c r="E292" s="110"/>
      <c r="F292" s="110"/>
    </row>
    <row r="293" spans="1:6" x14ac:dyDescent="0.3">
      <c r="A293" s="113" t="s">
        <v>34</v>
      </c>
      <c r="B293" s="108" t="s">
        <v>26</v>
      </c>
      <c r="C293" s="109" t="s">
        <v>411</v>
      </c>
      <c r="D293" s="109">
        <v>1</v>
      </c>
      <c r="E293" s="110"/>
      <c r="F293" s="110"/>
    </row>
    <row r="294" spans="1:6" x14ac:dyDescent="0.3">
      <c r="A294" s="113" t="s">
        <v>36</v>
      </c>
      <c r="B294" s="108" t="s">
        <v>421</v>
      </c>
      <c r="C294" s="109" t="s">
        <v>411</v>
      </c>
      <c r="D294" s="109">
        <v>1</v>
      </c>
      <c r="E294" s="110"/>
      <c r="F294" s="110"/>
    </row>
    <row r="295" spans="1:6" x14ac:dyDescent="0.3">
      <c r="A295" s="113" t="s">
        <v>38</v>
      </c>
      <c r="B295" s="108" t="s">
        <v>422</v>
      </c>
      <c r="C295" s="109" t="s">
        <v>411</v>
      </c>
      <c r="D295" s="109">
        <v>1</v>
      </c>
      <c r="E295" s="110"/>
      <c r="F295" s="110"/>
    </row>
    <row r="296" spans="1:6" x14ac:dyDescent="0.3">
      <c r="A296" s="113" t="s">
        <v>39</v>
      </c>
      <c r="B296" s="108" t="s">
        <v>423</v>
      </c>
      <c r="C296" s="109" t="s">
        <v>411</v>
      </c>
      <c r="D296" s="109">
        <v>1</v>
      </c>
      <c r="E296" s="110"/>
      <c r="F296" s="110"/>
    </row>
    <row r="297" spans="1:6" x14ac:dyDescent="0.3">
      <c r="A297" s="113" t="s">
        <v>427</v>
      </c>
      <c r="B297" s="108" t="s">
        <v>23</v>
      </c>
      <c r="C297" s="109" t="s">
        <v>411</v>
      </c>
      <c r="D297" s="109">
        <v>1</v>
      </c>
      <c r="E297" s="110"/>
      <c r="F297" s="110"/>
    </row>
    <row r="298" spans="1:6" x14ac:dyDescent="0.3">
      <c r="A298" s="113" t="s">
        <v>428</v>
      </c>
      <c r="B298" s="108" t="s">
        <v>424</v>
      </c>
      <c r="C298" s="109" t="s">
        <v>411</v>
      </c>
      <c r="D298" s="109">
        <v>1</v>
      </c>
      <c r="E298" s="110"/>
      <c r="F298" s="110"/>
    </row>
    <row r="299" spans="1:6" x14ac:dyDescent="0.3">
      <c r="A299" s="113" t="s">
        <v>429</v>
      </c>
      <c r="B299" s="108" t="s">
        <v>37</v>
      </c>
      <c r="C299" s="109" t="s">
        <v>411</v>
      </c>
      <c r="D299" s="109">
        <v>1</v>
      </c>
      <c r="E299" s="110"/>
      <c r="F299" s="110"/>
    </row>
    <row r="300" spans="1:6" x14ac:dyDescent="0.3">
      <c r="A300" s="113" t="s">
        <v>430</v>
      </c>
      <c r="B300" s="108" t="s">
        <v>29</v>
      </c>
      <c r="C300" s="109" t="s">
        <v>411</v>
      </c>
      <c r="D300" s="109">
        <v>1</v>
      </c>
      <c r="E300" s="110"/>
      <c r="F300" s="110"/>
    </row>
    <row r="301" spans="1:6" x14ac:dyDescent="0.3">
      <c r="A301" s="113" t="s">
        <v>431</v>
      </c>
      <c r="B301" s="108" t="s">
        <v>425</v>
      </c>
      <c r="C301" s="109" t="s">
        <v>411</v>
      </c>
      <c r="D301" s="109">
        <v>1</v>
      </c>
      <c r="E301" s="110"/>
      <c r="F301" s="110"/>
    </row>
    <row r="302" spans="1:6" x14ac:dyDescent="0.3">
      <c r="A302" s="113" t="s">
        <v>665</v>
      </c>
      <c r="B302" s="108" t="s">
        <v>662</v>
      </c>
      <c r="C302" s="109" t="s">
        <v>411</v>
      </c>
      <c r="D302" s="109">
        <v>1</v>
      </c>
      <c r="E302" s="110"/>
      <c r="F302" s="110"/>
    </row>
    <row r="303" spans="1:6" x14ac:dyDescent="0.3">
      <c r="A303" s="113" t="s">
        <v>666</v>
      </c>
      <c r="B303" s="108" t="s">
        <v>32</v>
      </c>
      <c r="C303" s="109" t="s">
        <v>411</v>
      </c>
      <c r="D303" s="109">
        <v>1</v>
      </c>
      <c r="E303" s="110"/>
      <c r="F303" s="110"/>
    </row>
    <row r="304" spans="1:6" x14ac:dyDescent="0.3">
      <c r="A304" s="113" t="s">
        <v>667</v>
      </c>
      <c r="B304" s="108" t="s">
        <v>664</v>
      </c>
      <c r="C304" s="109" t="s">
        <v>411</v>
      </c>
      <c r="D304" s="109">
        <v>1</v>
      </c>
      <c r="E304" s="110"/>
      <c r="F304" s="110"/>
    </row>
    <row r="305" spans="1:6" x14ac:dyDescent="0.3">
      <c r="A305" s="113" t="s">
        <v>668</v>
      </c>
      <c r="B305" s="108" t="s">
        <v>35</v>
      </c>
      <c r="C305" s="109" t="s">
        <v>411</v>
      </c>
      <c r="D305" s="109">
        <v>1</v>
      </c>
      <c r="E305" s="110"/>
      <c r="F305" s="110"/>
    </row>
    <row r="306" spans="1:6" x14ac:dyDescent="0.3">
      <c r="A306" s="113" t="s">
        <v>669</v>
      </c>
      <c r="B306" s="108" t="s">
        <v>663</v>
      </c>
      <c r="C306" s="109" t="s">
        <v>411</v>
      </c>
      <c r="D306" s="109">
        <v>1</v>
      </c>
      <c r="E306" s="110"/>
      <c r="F306" s="110"/>
    </row>
  </sheetData>
  <mergeCells count="2">
    <mergeCell ref="A2:F2"/>
    <mergeCell ref="A1:F1"/>
  </mergeCells>
  <pageMargins left="0.70866141732283472" right="0.70866141732283472" top="0.74803149606299213" bottom="0.74803149606299213" header="0.31496062992125984" footer="0.31496062992125984"/>
  <pageSetup scale="56" orientation="portrait" r:id="rId1"/>
  <headerFooter>
    <oddFooter>Page &amp;P of &amp;N</oddFooter>
  </headerFooter>
  <rowBreaks count="5" manualBreakCount="5">
    <brk id="38" max="16383" man="1"/>
    <brk id="90" max="5" man="1"/>
    <brk id="156" max="5" man="1"/>
    <brk id="230" max="5" man="1"/>
    <brk id="280"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7"/>
  <sheetViews>
    <sheetView view="pageBreakPreview" zoomScaleNormal="100" zoomScaleSheetLayoutView="100" workbookViewId="0">
      <selection activeCell="F13" sqref="F13"/>
    </sheetView>
  </sheetViews>
  <sheetFormatPr defaultColWidth="9.109375" defaultRowHeight="15.6" x14ac:dyDescent="0.3"/>
  <cols>
    <col min="1" max="1" width="12.5546875" style="1" customWidth="1"/>
    <col min="2" max="2" width="53.6640625" style="1" customWidth="1"/>
    <col min="3" max="3" width="16.88671875" style="1" bestFit="1" customWidth="1"/>
    <col min="4" max="4" width="9.109375" style="1"/>
    <col min="5" max="5" width="16.33203125" style="1" bestFit="1" customWidth="1"/>
    <col min="6" max="6" width="15.21875" style="1" bestFit="1" customWidth="1"/>
    <col min="7" max="7" width="9.109375" style="1"/>
    <col min="8" max="8" width="18.109375" style="1" bestFit="1" customWidth="1"/>
    <col min="9" max="9" width="15.6640625" style="1" bestFit="1" customWidth="1"/>
    <col min="10" max="16384" width="9.109375" style="1"/>
  </cols>
  <sheetData>
    <row r="1" spans="1:8" x14ac:dyDescent="0.3">
      <c r="A1" s="305" t="s">
        <v>711</v>
      </c>
      <c r="B1" s="305"/>
      <c r="C1" s="305"/>
      <c r="D1" s="305"/>
      <c r="E1" s="305"/>
      <c r="F1" s="305"/>
    </row>
    <row r="2" spans="1:8" ht="15.75" customHeight="1" x14ac:dyDescent="0.3">
      <c r="A2" s="304" t="s">
        <v>163</v>
      </c>
      <c r="B2" s="304"/>
      <c r="C2" s="304"/>
      <c r="D2" s="44"/>
    </row>
    <row r="3" spans="1:8" x14ac:dyDescent="0.3">
      <c r="A3" s="58" t="s">
        <v>162</v>
      </c>
      <c r="B3" s="58" t="s">
        <v>3</v>
      </c>
      <c r="C3" s="58" t="s">
        <v>161</v>
      </c>
    </row>
    <row r="4" spans="1:8" x14ac:dyDescent="0.3">
      <c r="A4" s="59">
        <v>1</v>
      </c>
      <c r="B4" s="57" t="s">
        <v>156</v>
      </c>
      <c r="C4" s="60">
        <f>'Preliminary and General'!F100</f>
        <v>0</v>
      </c>
    </row>
    <row r="5" spans="1:8" x14ac:dyDescent="0.3">
      <c r="A5" s="59">
        <v>2</v>
      </c>
      <c r="B5" s="57" t="s">
        <v>827</v>
      </c>
      <c r="C5" s="60">
        <f>'Bill No. 1 Filter Repair Works'!F56</f>
        <v>0</v>
      </c>
    </row>
    <row r="6" spans="1:8" x14ac:dyDescent="0.3">
      <c r="A6" s="59">
        <v>3</v>
      </c>
      <c r="B6" s="57" t="s">
        <v>799</v>
      </c>
      <c r="C6" s="60">
        <f>'Bill no. 2 - New Line'!F237</f>
        <v>0</v>
      </c>
      <c r="H6" s="286"/>
    </row>
    <row r="7" spans="1:8" x14ac:dyDescent="0.3">
      <c r="A7" s="62"/>
      <c r="B7" s="56" t="s">
        <v>709</v>
      </c>
      <c r="C7" s="61">
        <f>SUM(C4:C6)</f>
        <v>0</v>
      </c>
      <c r="E7" s="286"/>
      <c r="H7" s="286"/>
    </row>
    <row r="8" spans="1:8" x14ac:dyDescent="0.3">
      <c r="A8" s="62"/>
      <c r="B8" s="56" t="s">
        <v>842</v>
      </c>
      <c r="C8" s="61">
        <f>5%*C7</f>
        <v>0</v>
      </c>
      <c r="E8" s="286"/>
      <c r="H8" s="286"/>
    </row>
    <row r="9" spans="1:8" ht="15.75" customHeight="1" x14ac:dyDescent="0.3">
      <c r="A9" s="62"/>
      <c r="B9" s="56" t="s">
        <v>710</v>
      </c>
      <c r="C9" s="61">
        <f>SUM(C7:C8)</f>
        <v>0</v>
      </c>
      <c r="E9" s="286"/>
      <c r="F9" s="286"/>
    </row>
    <row r="10" spans="1:8" x14ac:dyDescent="0.3">
      <c r="A10" s="62"/>
      <c r="B10" s="63" t="s">
        <v>160</v>
      </c>
      <c r="C10" s="61">
        <f>C9*0.16</f>
        <v>0</v>
      </c>
      <c r="E10" s="286"/>
    </row>
    <row r="11" spans="1:8" ht="15.75" customHeight="1" x14ac:dyDescent="0.3">
      <c r="A11" s="62"/>
      <c r="B11" s="63" t="s">
        <v>157</v>
      </c>
      <c r="C11" s="64">
        <f>SUM(C9:C10)</f>
        <v>0</v>
      </c>
      <c r="E11" s="286"/>
    </row>
    <row r="12" spans="1:8" x14ac:dyDescent="0.3">
      <c r="A12" s="40"/>
      <c r="B12" s="41"/>
      <c r="C12" s="42"/>
      <c r="E12" s="286"/>
    </row>
    <row r="13" spans="1:8" x14ac:dyDescent="0.3">
      <c r="B13" s="39"/>
      <c r="C13" s="43"/>
    </row>
    <row r="14" spans="1:8" x14ac:dyDescent="0.3">
      <c r="B14" s="39"/>
      <c r="C14" s="42"/>
    </row>
    <row r="15" spans="1:8" x14ac:dyDescent="0.3">
      <c r="A15" s="40"/>
      <c r="B15" s="41"/>
      <c r="C15" s="42"/>
    </row>
    <row r="16" spans="1:8" ht="15.75" customHeight="1" x14ac:dyDescent="0.3">
      <c r="B16" s="44"/>
      <c r="C16" s="43"/>
    </row>
    <row r="17" spans="1:3" x14ac:dyDescent="0.3">
      <c r="A17" s="45"/>
      <c r="B17" s="41"/>
      <c r="C17" s="42"/>
    </row>
    <row r="18" spans="1:3" ht="15.75" customHeight="1" x14ac:dyDescent="0.3">
      <c r="A18" s="45"/>
      <c r="B18" s="41"/>
      <c r="C18" s="42"/>
    </row>
    <row r="19" spans="1:3" x14ac:dyDescent="0.3">
      <c r="B19" s="39"/>
      <c r="C19" s="43"/>
    </row>
    <row r="20" spans="1:3" x14ac:dyDescent="0.3">
      <c r="A20" s="45"/>
      <c r="B20" s="41"/>
      <c r="C20" s="42"/>
    </row>
    <row r="21" spans="1:3" x14ac:dyDescent="0.3">
      <c r="A21" s="45"/>
      <c r="B21" s="41"/>
      <c r="C21" s="42"/>
    </row>
    <row r="22" spans="1:3" x14ac:dyDescent="0.3">
      <c r="B22" s="44"/>
      <c r="C22" s="43"/>
    </row>
    <row r="23" spans="1:3" x14ac:dyDescent="0.3">
      <c r="A23" s="45"/>
      <c r="B23" s="41"/>
      <c r="C23" s="42"/>
    </row>
    <row r="24" spans="1:3" x14ac:dyDescent="0.3">
      <c r="A24" s="45"/>
      <c r="B24" s="41"/>
      <c r="C24" s="42"/>
    </row>
    <row r="25" spans="1:3" x14ac:dyDescent="0.3">
      <c r="B25" s="39"/>
      <c r="C25" s="43"/>
    </row>
    <row r="26" spans="1:3" ht="15.75" customHeight="1" x14ac:dyDescent="0.3">
      <c r="A26" s="45"/>
      <c r="B26" s="41"/>
      <c r="C26" s="42"/>
    </row>
    <row r="27" spans="1:3" x14ac:dyDescent="0.3">
      <c r="A27" s="45"/>
      <c r="B27" s="41"/>
      <c r="C27" s="42"/>
    </row>
    <row r="28" spans="1:3" x14ac:dyDescent="0.3">
      <c r="A28" s="45"/>
      <c r="B28" s="41"/>
      <c r="C28" s="42"/>
    </row>
    <row r="29" spans="1:3" x14ac:dyDescent="0.3">
      <c r="A29" s="45"/>
      <c r="B29" s="41"/>
      <c r="C29" s="42"/>
    </row>
    <row r="30" spans="1:3" x14ac:dyDescent="0.3">
      <c r="A30" s="45"/>
      <c r="B30" s="41"/>
      <c r="C30" s="42"/>
    </row>
    <row r="31" spans="1:3" x14ac:dyDescent="0.3">
      <c r="A31" s="45"/>
      <c r="B31" s="41"/>
      <c r="C31" s="42"/>
    </row>
    <row r="32" spans="1:3" x14ac:dyDescent="0.3">
      <c r="A32" s="45"/>
      <c r="B32" s="41"/>
      <c r="C32" s="42"/>
    </row>
    <row r="33" spans="1:6" x14ac:dyDescent="0.3">
      <c r="A33" s="45"/>
      <c r="B33" s="41"/>
      <c r="C33" s="42"/>
    </row>
    <row r="34" spans="1:6" s="46" customFormat="1" x14ac:dyDescent="0.3">
      <c r="A34" s="45"/>
      <c r="B34" s="41"/>
      <c r="C34" s="42"/>
      <c r="D34" s="1"/>
      <c r="E34" s="1"/>
      <c r="F34" s="1"/>
    </row>
    <row r="35" spans="1:6" x14ac:dyDescent="0.3">
      <c r="A35" s="46"/>
      <c r="B35" s="47"/>
      <c r="C35" s="43"/>
      <c r="D35" s="46"/>
      <c r="E35" s="46"/>
      <c r="F35" s="46"/>
    </row>
    <row r="36" spans="1:6" x14ac:dyDescent="0.3">
      <c r="A36" s="48"/>
      <c r="B36" s="41"/>
      <c r="C36" s="42"/>
    </row>
    <row r="37" spans="1:6" x14ac:dyDescent="0.3">
      <c r="A37" s="38"/>
    </row>
  </sheetData>
  <mergeCells count="2">
    <mergeCell ref="A2:C2"/>
    <mergeCell ref="A1:F1"/>
  </mergeCells>
  <pageMargins left="0.51181102362204722" right="0.23622047244094491" top="0.98425196850393704" bottom="0.51181102362204722" header="0.15748031496062992" footer="0.51181102362204722"/>
  <pageSetup paperSize="9" scale="95" orientation="portrait" horizontalDpi="1200" verticalDpi="1200" r:id="rId1"/>
  <headerFooter alignWithMargins="0">
    <oddHeader xml:space="preserve">&amp;L&amp;"Times New Roman,Regular"
</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Preliminary and General</vt:lpstr>
      <vt:lpstr>Bill No. 1 Filter Repair Works</vt:lpstr>
      <vt:lpstr>Bill no. 2 - New Line</vt:lpstr>
      <vt:lpstr>Dayworks</vt:lpstr>
      <vt:lpstr>Grand Summary</vt:lpstr>
      <vt:lpstr>'Bill No. 1 Filter Repair Works'!Print_Area</vt:lpstr>
      <vt:lpstr>'Bill no. 2 - New Line'!Print_Area</vt:lpstr>
      <vt:lpstr>Dayworks!Print_Area</vt:lpstr>
      <vt:lpstr>'Grand Summary'!Print_Area</vt:lpstr>
      <vt:lpstr>'Preliminary and General'!Print_Area</vt:lpstr>
      <vt:lpstr>'Bill No. 1 Filter Repair Works'!Print_Titles</vt:lpstr>
      <vt:lpstr>'Bill no. 2 - New Line'!Print_Titles</vt:lpstr>
      <vt:lpstr>Dayworks!Print_Titles</vt:lpstr>
      <vt:lpstr>'Preliminary and General'!Print_Titles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MUNYAO</dc:creator>
  <cp:lastModifiedBy>User</cp:lastModifiedBy>
  <cp:lastPrinted>2023-12-21T06:40:02Z</cp:lastPrinted>
  <dcterms:created xsi:type="dcterms:W3CDTF">2015-07-31T06:42:28Z</dcterms:created>
  <dcterms:modified xsi:type="dcterms:W3CDTF">2023-12-21T06:40:12Z</dcterms:modified>
</cp:coreProperties>
</file>