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New folder (15)\Kanitha Dam\"/>
    </mc:Choice>
  </mc:AlternateContent>
  <bookViews>
    <workbookView xWindow="0" yWindow="210" windowWidth="9680" windowHeight="12350"/>
  </bookViews>
  <sheets>
    <sheet name="BQ Detail" sheetId="1" r:id="rId1"/>
    <sheet name="Summary sheet" sheetId="3" r:id="rId2"/>
  </sheets>
  <definedNames>
    <definedName name="_xlnm.Print_Area" localSheetId="0">'BQ Detail'!$A$1:$F$158</definedName>
    <definedName name="_xlnm.Print_Titles" localSheetId="0">'BQ Detail'!$1:$1</definedName>
  </definedNames>
  <calcPr calcId="162913"/>
</workbook>
</file>

<file path=xl/calcChain.xml><?xml version="1.0" encoding="utf-8"?>
<calcChain xmlns="http://schemas.openxmlformats.org/spreadsheetml/2006/main">
  <c r="F10" i="3" l="1"/>
  <c r="D104" i="1"/>
  <c r="D99" i="1"/>
  <c r="D97" i="1"/>
  <c r="F8" i="3" l="1"/>
  <c r="F48" i="1" l="1"/>
  <c r="F46" i="1"/>
  <c r="F29" i="1"/>
  <c r="F41" i="1"/>
  <c r="D76" i="1" l="1"/>
  <c r="D75" i="1"/>
  <c r="D67" i="1"/>
  <c r="F85" i="1" l="1"/>
</calcChain>
</file>

<file path=xl/sharedStrings.xml><?xml version="1.0" encoding="utf-8"?>
<sst xmlns="http://schemas.openxmlformats.org/spreadsheetml/2006/main" count="195" uniqueCount="154">
  <si>
    <t>Third Party Insurance</t>
  </si>
  <si>
    <t>Insurance of Works</t>
  </si>
  <si>
    <t>Provide Performance Bond</t>
  </si>
  <si>
    <t>Contractual Requirements</t>
  </si>
  <si>
    <t>Specified Requirements</t>
  </si>
  <si>
    <t>Establishment and removal of offices for Engineer's staff</t>
  </si>
  <si>
    <t>Maintenance of offices for Engineer's staff</t>
  </si>
  <si>
    <t>ITEM</t>
  </si>
  <si>
    <t>DESCRIPTION</t>
  </si>
  <si>
    <t>UNIT</t>
  </si>
  <si>
    <t>sum</t>
  </si>
  <si>
    <t>Site Clearance</t>
  </si>
  <si>
    <t>Reinforcement.</t>
  </si>
  <si>
    <t>m</t>
  </si>
  <si>
    <t>kg</t>
  </si>
  <si>
    <t>General  clearence  of  of  reservoir  area  and embankment area</t>
  </si>
  <si>
    <t>m³</t>
  </si>
  <si>
    <t>m²</t>
  </si>
  <si>
    <t>Plant</t>
  </si>
  <si>
    <t>Clearance of site for the structures (embankment, diversion)</t>
  </si>
  <si>
    <t>Mobilization and demobilization of
contractors plant and equipment</t>
  </si>
  <si>
    <t>Provision of Concrete</t>
  </si>
  <si>
    <t>Reinforced</t>
  </si>
  <si>
    <t>150mm Grade 25 Reinforced Concrete Slab to valve chamber floor slab and roof slab</t>
  </si>
  <si>
    <t>CONCRETE ANCILLARIES</t>
  </si>
  <si>
    <t>Deformed high yield steel bars to BS 4449 diameter 12mm</t>
  </si>
  <si>
    <t>Inserts.</t>
  </si>
  <si>
    <t>Provide and install 63mm uPVC Class C Drain pipe from valve chamber sump</t>
  </si>
  <si>
    <t>Formwork fair finish.</t>
  </si>
  <si>
    <t>Concrete Accessories.</t>
  </si>
  <si>
    <t>Finishing of top surfaces, wood float finish to all masonry walls; valve chamber</t>
  </si>
  <si>
    <t>Finishing of top surfaces, steel trowel finish to all masonry walls; valve chamber</t>
  </si>
  <si>
    <t>QUANTITY</t>
  </si>
  <si>
    <t>RATE</t>
  </si>
  <si>
    <t>AMOUNT</t>
  </si>
  <si>
    <t>GRAND TOTAL</t>
  </si>
  <si>
    <t>Item</t>
  </si>
  <si>
    <t>Services for the Engineer's Staff</t>
  </si>
  <si>
    <t>No.</t>
  </si>
  <si>
    <t>1A221.2</t>
  </si>
  <si>
    <t>Veh-Months</t>
  </si>
  <si>
    <t>Provide  Equipment for use by Engineer's Staff</t>
  </si>
  <si>
    <t>Provide   Engineer's staff  mobile phone Airtime for the duration of the Contract.</t>
  </si>
  <si>
    <t>months</t>
  </si>
  <si>
    <t>PC-Sum</t>
  </si>
  <si>
    <t>Provision of  to the Employer and Engineer's offices Equipment  including computers, photocopier</t>
  </si>
  <si>
    <t>Maintain, insure, fuel, lubricate, and servicing of the  transport vehicle in use by the Engineer during the contract period - Allow approximately 5,000 km per vehicle month</t>
  </si>
  <si>
    <t>Temporary Works</t>
  </si>
  <si>
    <t>1A273</t>
  </si>
  <si>
    <t>Provide and establish project publicity sign boards (location as directed on site)</t>
  </si>
  <si>
    <t xml:space="preserve">Item </t>
  </si>
  <si>
    <t>Allow for River Diversion, incuding construction of cofferdam</t>
  </si>
  <si>
    <t>Total Collection carried to Summary Page</t>
  </si>
  <si>
    <t xml:space="preserve"> EMBANKMENT AND ANCILLARY STRUCTURES</t>
  </si>
  <si>
    <t xml:space="preserve"> CONCRETE WORKS AND REINFORCEMENT</t>
  </si>
  <si>
    <t>Provision of blinding concrete designed mix Grade 15, 20mm aggregate, cement to BS 12 or otherwise specified for the Embankment</t>
  </si>
  <si>
    <t>200mm thick  Upstream and Downstream Apron</t>
  </si>
  <si>
    <t>Deformed high yield steel bars to BS 4449 diameter 10mm</t>
  </si>
  <si>
    <t>500mm wide concrete Grade 25 for 5m high  Embankment  Stem &amp; Wing wall</t>
  </si>
  <si>
    <t xml:space="preserve">Total Collection Carried to Summary Page </t>
  </si>
  <si>
    <t>Allow a proviosnal sum for Material testing of Concrete works during construction</t>
  </si>
  <si>
    <t>PS</t>
  </si>
  <si>
    <t>BILL 2</t>
  </si>
  <si>
    <t>PRELIMINARY &amp; GENERAL ITEMS</t>
  </si>
  <si>
    <t>BILL 1</t>
  </si>
  <si>
    <t>BILL 3</t>
  </si>
  <si>
    <t>Grand Summary</t>
  </si>
  <si>
    <t>Description</t>
  </si>
  <si>
    <t xml:space="preserve">Bill Item </t>
  </si>
  <si>
    <t>Amount</t>
  </si>
  <si>
    <t>MISCELLANEOUS</t>
  </si>
  <si>
    <t>SUB-TOTAL 1</t>
  </si>
  <si>
    <t>Provisional Sum</t>
  </si>
  <si>
    <t>1A421</t>
  </si>
  <si>
    <t xml:space="preserve">ADD 5% CONTINGENCY </t>
  </si>
  <si>
    <t>1A110</t>
  </si>
  <si>
    <t>1A120</t>
  </si>
  <si>
    <t>1A130</t>
  </si>
  <si>
    <t>1A211.1</t>
  </si>
  <si>
    <t>1A211.2</t>
  </si>
  <si>
    <t>2F621</t>
  </si>
  <si>
    <t>2G524</t>
  </si>
  <si>
    <t>2G832</t>
  </si>
  <si>
    <t>1A260</t>
  </si>
  <si>
    <t>1A231</t>
  </si>
  <si>
    <t>1A222</t>
  </si>
  <si>
    <t>1A333</t>
  </si>
  <si>
    <t>1A275</t>
  </si>
  <si>
    <t>1A422</t>
  </si>
  <si>
    <t>1A423</t>
  </si>
  <si>
    <t>Allow a Provisonal sum of KSh500,000 for the attendance for the  Engineers' support staff as directed by the Engineer.</t>
  </si>
  <si>
    <t>Allow a Provisional Sum of Ksh 100,000 for Desilting within the Reservoir</t>
  </si>
  <si>
    <t>Allow a Provision Sum of Ksh 100,000 for Demolition of existing Masonry embankment and disposal of waste material; as directed by the Engineer</t>
  </si>
  <si>
    <t>2D110.1</t>
  </si>
  <si>
    <t>2D110.2</t>
  </si>
  <si>
    <t>2F611</t>
  </si>
  <si>
    <t>2F722</t>
  </si>
  <si>
    <t>2F744</t>
  </si>
  <si>
    <t>2G215</t>
  </si>
  <si>
    <t>Embankment Wall</t>
  </si>
  <si>
    <t>2G523</t>
  </si>
  <si>
    <t>2G811</t>
  </si>
  <si>
    <t>2G812</t>
  </si>
  <si>
    <t>3K131</t>
  </si>
  <si>
    <r>
      <t>m</t>
    </r>
    <r>
      <rPr>
        <vertAlign val="superscript"/>
        <sz val="10"/>
        <color rgb="FF000000"/>
        <rFont val="Times New Roman"/>
        <family val="1"/>
      </rPr>
      <t>2</t>
    </r>
  </si>
  <si>
    <t>DRAW OFF &amp; INTAKE TOWER</t>
  </si>
  <si>
    <t>Rates to include disposal or stockpiling for re-use as directed by the Engineers</t>
  </si>
  <si>
    <t>Excavate in normal materials  for the Offtake tower Foundation.  The rate shall allow keeping the sides free from collpase</t>
  </si>
  <si>
    <t>m3</t>
  </si>
  <si>
    <t>Ditto in weathered materials</t>
  </si>
  <si>
    <t>Ditto in Rock material</t>
  </si>
  <si>
    <t>CLASS F: IN SITU CONCRETE</t>
  </si>
  <si>
    <t>Provision and Placing of concrete including finishing of top and formed surfaces to the
approval of the Engineer.</t>
  </si>
  <si>
    <t>Strength Grade 15/20 (1:3:6)  blinding concrete with sulphate resisting cement</t>
  </si>
  <si>
    <t>Reinforcement</t>
  </si>
  <si>
    <t>Deformed high yield steel bars to BS 4449</t>
  </si>
  <si>
    <t>Nominal Diameter 12 mm</t>
  </si>
  <si>
    <t>Kg</t>
  </si>
  <si>
    <t>Class I: Pipework</t>
  </si>
  <si>
    <t>All steel pipes and fittings shall be epoxy coated, PN16. Supply, handle, install and test the following steel pipes and fittings.</t>
  </si>
  <si>
    <t>No</t>
  </si>
  <si>
    <t>Class J:Pipework Fittings &amp; Valves</t>
  </si>
  <si>
    <t>Class K: Pipework-Manholes and Pipework Ancillaries</t>
  </si>
  <si>
    <t>Valve chamber for Draw off pipe</t>
  </si>
  <si>
    <t>Valve chamber for Scour Pipe</t>
  </si>
  <si>
    <t>3E412</t>
  </si>
  <si>
    <t>3E421</t>
  </si>
  <si>
    <t>3E431</t>
  </si>
  <si>
    <t>3F122</t>
  </si>
  <si>
    <t>3F222</t>
  </si>
  <si>
    <t>3F524</t>
  </si>
  <si>
    <t>3K132</t>
  </si>
  <si>
    <t>Strength Grade  25/20 (1:1.5:3) reinforced concrete to offtake tower Foundation base , with sulphate resisting cement</t>
  </si>
  <si>
    <t>75mm  Double Flanged sluice Valve</t>
  </si>
  <si>
    <t>Class X:Miscellaneous works</t>
  </si>
  <si>
    <t>Ancillary Works</t>
  </si>
  <si>
    <t>Bill 4</t>
  </si>
  <si>
    <t>Provide and place rubble stone erosion barriers as directed</t>
  </si>
  <si>
    <t>m2</t>
  </si>
  <si>
    <t>Total Collection Carried to Summary Page</t>
  </si>
  <si>
    <t>Total carried to Summary Page</t>
  </si>
  <si>
    <t>75mm dia GI Draw off pipe</t>
  </si>
  <si>
    <t>75mm dia perforated GI Draw off pipe</t>
  </si>
  <si>
    <r>
      <t>90</t>
    </r>
    <r>
      <rPr>
        <sz val="10"/>
        <color theme="1"/>
        <rFont val="Calibri"/>
        <family val="2"/>
      </rPr>
      <t>˚</t>
    </r>
    <r>
      <rPr>
        <sz val="10"/>
        <color theme="1"/>
        <rFont val="Times New Roman"/>
        <family val="1"/>
      </rPr>
      <t xml:space="preserve"> 75mm GI Bend</t>
    </r>
  </si>
  <si>
    <t>3I311.1</t>
  </si>
  <si>
    <t>3I311.2</t>
  </si>
  <si>
    <t>3I711.3</t>
  </si>
  <si>
    <t>3J311</t>
  </si>
  <si>
    <t>3J811.1</t>
  </si>
  <si>
    <t>3J811.2</t>
  </si>
  <si>
    <t>4X20</t>
  </si>
  <si>
    <t>Allow a Provisional Sum for Construction  of Communal water point and necessary pipe work from the draw-off  Valve Chamber</t>
  </si>
  <si>
    <t>100mm Double Flanged sluive valve</t>
  </si>
  <si>
    <t>100mm dia GI Scour pipe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</si>
</sst>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vertAlign val="superscript"/>
      <sz val="10"/>
      <color rgb="FF00000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7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3" fontId="6" fillId="0" borderId="2" xfId="0" applyNumberFormat="1" applyFont="1" applyBorder="1" applyAlignment="1">
      <alignment wrapText="1"/>
    </xf>
    <xf numFmtId="0" fontId="6" fillId="0" borderId="14" xfId="0" applyFont="1" applyBorder="1" applyAlignment="1">
      <alignment wrapText="1"/>
    </xf>
    <xf numFmtId="3" fontId="6" fillId="0" borderId="2" xfId="0" applyNumberFormat="1" applyFont="1" applyBorder="1" applyAlignment="1">
      <alignment vertical="center" wrapText="1"/>
    </xf>
    <xf numFmtId="0" fontId="0" fillId="0" borderId="7" xfId="0" applyBorder="1"/>
    <xf numFmtId="0" fontId="0" fillId="0" borderId="15" xfId="0" applyBorder="1"/>
    <xf numFmtId="0" fontId="5" fillId="0" borderId="7" xfId="0" applyFont="1" applyBorder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top" wrapText="1"/>
    </xf>
    <xf numFmtId="0" fontId="12" fillId="0" borderId="2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11" fillId="0" borderId="2" xfId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14" fillId="0" borderId="2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wrapText="1"/>
    </xf>
    <xf numFmtId="0" fontId="15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wrapText="1"/>
    </xf>
    <xf numFmtId="0" fontId="6" fillId="0" borderId="13" xfId="0" applyFont="1" applyBorder="1" applyAlignment="1">
      <alignment vertical="center" wrapText="1"/>
    </xf>
    <xf numFmtId="0" fontId="11" fillId="0" borderId="13" xfId="1" applyFont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1" fontId="12" fillId="0" borderId="1" xfId="1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4" fontId="12" fillId="0" borderId="1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/>
    <xf numFmtId="11" fontId="6" fillId="0" borderId="7" xfId="0" applyNumberFormat="1" applyFont="1" applyBorder="1"/>
    <xf numFmtId="0" fontId="7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9" fillId="0" borderId="3" xfId="0" applyFont="1" applyBorder="1" applyAlignment="1">
      <alignment vertical="center" wrapText="1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7" fillId="0" borderId="7" xfId="0" applyFont="1" applyBorder="1"/>
    <xf numFmtId="0" fontId="6" fillId="0" borderId="2" xfId="0" applyFont="1" applyBorder="1" applyAlignment="1">
      <alignment horizontal="right"/>
    </xf>
    <xf numFmtId="0" fontId="12" fillId="0" borderId="2" xfId="0" applyFont="1" applyFill="1" applyBorder="1" applyAlignment="1">
      <alignment horizontal="left" vertical="top" wrapText="1"/>
    </xf>
    <xf numFmtId="3" fontId="6" fillId="0" borderId="2" xfId="0" applyNumberFormat="1" applyFont="1" applyBorder="1"/>
    <xf numFmtId="0" fontId="12" fillId="0" borderId="5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indent="4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1" fontId="6" fillId="0" borderId="8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6" xfId="0" applyFont="1" applyBorder="1" applyAlignment="1">
      <alignment horizontal="left"/>
    </xf>
    <xf numFmtId="0" fontId="0" fillId="0" borderId="0" xfId="0" applyAlignment="1">
      <alignment horizontal="center"/>
    </xf>
    <xf numFmtId="3" fontId="5" fillId="0" borderId="16" xfId="0" applyNumberFormat="1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3" fontId="4" fillId="0" borderId="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5" fillId="0" borderId="2" xfId="0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53"/>
  <sheetViews>
    <sheetView tabSelected="1" view="pageBreakPreview" topLeftCell="A152" zoomScaleNormal="100" zoomScaleSheetLayoutView="100" workbookViewId="0">
      <selection activeCell="G9" sqref="G9"/>
    </sheetView>
  </sheetViews>
  <sheetFormatPr defaultColWidth="9.1796875" defaultRowHeight="12" x14ac:dyDescent="0.3"/>
  <cols>
    <col min="1" max="1" width="9.1796875" style="3"/>
    <col min="2" max="2" width="45" style="2" bestFit="1" customWidth="1"/>
    <col min="3" max="3" width="9.1796875" style="4"/>
    <col min="4" max="4" width="10.6328125" style="2" customWidth="1"/>
    <col min="5" max="5" width="11.08984375" style="2" customWidth="1"/>
    <col min="6" max="6" width="11.26953125" style="2" customWidth="1"/>
    <col min="7" max="16384" width="9.1796875" style="2"/>
  </cols>
  <sheetData>
    <row r="1" spans="1:6" s="1" customFormat="1" ht="13" x14ac:dyDescent="0.3">
      <c r="A1" s="11" t="s">
        <v>7</v>
      </c>
      <c r="B1" s="18" t="s">
        <v>8</v>
      </c>
      <c r="C1" s="19" t="s">
        <v>9</v>
      </c>
      <c r="D1" s="18" t="s">
        <v>32</v>
      </c>
      <c r="E1" s="11" t="s">
        <v>33</v>
      </c>
      <c r="F1" s="11" t="s">
        <v>34</v>
      </c>
    </row>
    <row r="2" spans="1:6" s="1" customFormat="1" ht="13" x14ac:dyDescent="0.3">
      <c r="A2" s="20"/>
      <c r="B2" s="18"/>
      <c r="C2" s="21"/>
      <c r="D2" s="18"/>
      <c r="E2" s="7"/>
      <c r="F2" s="11"/>
    </row>
    <row r="3" spans="1:6" s="1" customFormat="1" ht="13" x14ac:dyDescent="0.3">
      <c r="A3" s="20" t="s">
        <v>64</v>
      </c>
      <c r="B3" s="18" t="s">
        <v>63</v>
      </c>
      <c r="C3" s="21"/>
      <c r="D3" s="18"/>
      <c r="E3" s="7"/>
      <c r="F3" s="11"/>
    </row>
    <row r="4" spans="1:6" s="1" customFormat="1" ht="13" x14ac:dyDescent="0.3">
      <c r="A4" s="20"/>
      <c r="B4" s="18"/>
      <c r="C4" s="21"/>
      <c r="D4" s="18"/>
      <c r="E4" s="7"/>
      <c r="F4" s="11"/>
    </row>
    <row r="5" spans="1:6" ht="13" x14ac:dyDescent="0.3">
      <c r="A5" s="8"/>
      <c r="B5" s="22" t="s">
        <v>3</v>
      </c>
      <c r="C5" s="23"/>
      <c r="D5" s="73"/>
      <c r="E5" s="7"/>
      <c r="F5" s="7"/>
    </row>
    <row r="6" spans="1:6" ht="13" x14ac:dyDescent="0.3">
      <c r="A6" s="8" t="s">
        <v>75</v>
      </c>
      <c r="B6" s="24" t="s">
        <v>2</v>
      </c>
      <c r="C6" s="23" t="s">
        <v>10</v>
      </c>
      <c r="D6" s="73">
        <v>1</v>
      </c>
      <c r="E6" s="12"/>
      <c r="F6" s="12"/>
    </row>
    <row r="7" spans="1:6" ht="13" x14ac:dyDescent="0.3">
      <c r="A7" s="8" t="s">
        <v>76</v>
      </c>
      <c r="B7" s="24" t="s">
        <v>1</v>
      </c>
      <c r="C7" s="23" t="s">
        <v>10</v>
      </c>
      <c r="D7" s="73">
        <v>1</v>
      </c>
      <c r="E7" s="12"/>
      <c r="F7" s="12"/>
    </row>
    <row r="8" spans="1:6" ht="13" x14ac:dyDescent="0.3">
      <c r="A8" s="8" t="s">
        <v>77</v>
      </c>
      <c r="B8" s="24" t="s">
        <v>0</v>
      </c>
      <c r="C8" s="23" t="s">
        <v>10</v>
      </c>
      <c r="D8" s="73">
        <v>1</v>
      </c>
      <c r="E8" s="12"/>
      <c r="F8" s="12"/>
    </row>
    <row r="9" spans="1:6" ht="13" x14ac:dyDescent="0.3">
      <c r="A9" s="8"/>
      <c r="B9" s="7"/>
      <c r="C9" s="23"/>
      <c r="D9" s="73"/>
      <c r="E9" s="7"/>
      <c r="F9" s="7"/>
    </row>
    <row r="10" spans="1:6" ht="13" x14ac:dyDescent="0.3">
      <c r="A10" s="8"/>
      <c r="B10" s="24"/>
      <c r="C10" s="23"/>
      <c r="D10" s="73"/>
      <c r="E10" s="7"/>
      <c r="F10" s="7"/>
    </row>
    <row r="11" spans="1:6" ht="13" x14ac:dyDescent="0.3">
      <c r="A11" s="8"/>
      <c r="B11" s="22" t="s">
        <v>4</v>
      </c>
      <c r="C11" s="23"/>
      <c r="D11" s="73"/>
      <c r="E11" s="7"/>
      <c r="F11" s="7"/>
    </row>
    <row r="12" spans="1:6" ht="13" x14ac:dyDescent="0.3">
      <c r="A12" s="8" t="s">
        <v>78</v>
      </c>
      <c r="B12" s="24" t="s">
        <v>5</v>
      </c>
      <c r="C12" s="23" t="s">
        <v>10</v>
      </c>
      <c r="D12" s="73">
        <v>1</v>
      </c>
      <c r="E12" s="12"/>
      <c r="F12" s="12"/>
    </row>
    <row r="13" spans="1:6" ht="13" x14ac:dyDescent="0.3">
      <c r="A13" s="8" t="s">
        <v>79</v>
      </c>
      <c r="B13" s="24" t="s">
        <v>6</v>
      </c>
      <c r="C13" s="23" t="s">
        <v>10</v>
      </c>
      <c r="D13" s="73">
        <v>1</v>
      </c>
      <c r="E13" s="12"/>
      <c r="F13" s="12"/>
    </row>
    <row r="14" spans="1:6" ht="13" x14ac:dyDescent="0.3">
      <c r="A14" s="8"/>
      <c r="B14" s="24"/>
      <c r="C14" s="23"/>
      <c r="D14" s="73"/>
      <c r="E14" s="12"/>
      <c r="F14" s="12"/>
    </row>
    <row r="15" spans="1:6" ht="13" x14ac:dyDescent="0.3">
      <c r="A15" s="6"/>
      <c r="B15" s="10" t="s">
        <v>37</v>
      </c>
      <c r="C15" s="7"/>
      <c r="D15" s="72"/>
      <c r="E15" s="7"/>
      <c r="F15" s="7"/>
    </row>
    <row r="16" spans="1:6" ht="12" customHeight="1" x14ac:dyDescent="0.3">
      <c r="A16" s="90" t="s">
        <v>39</v>
      </c>
      <c r="B16" s="92" t="s">
        <v>46</v>
      </c>
      <c r="C16" s="93" t="s">
        <v>40</v>
      </c>
      <c r="D16" s="93">
        <v>6</v>
      </c>
      <c r="E16" s="94"/>
      <c r="F16" s="95"/>
    </row>
    <row r="17" spans="1:6" ht="12" customHeight="1" x14ac:dyDescent="0.3">
      <c r="A17" s="90"/>
      <c r="B17" s="92"/>
      <c r="C17" s="93"/>
      <c r="D17" s="93"/>
      <c r="E17" s="95"/>
      <c r="F17" s="95"/>
    </row>
    <row r="18" spans="1:6" ht="12" customHeight="1" x14ac:dyDescent="0.3">
      <c r="A18" s="90"/>
      <c r="B18" s="92"/>
      <c r="C18" s="93"/>
      <c r="D18" s="93"/>
      <c r="E18" s="95"/>
      <c r="F18" s="95"/>
    </row>
    <row r="19" spans="1:6" ht="12" customHeight="1" x14ac:dyDescent="0.3">
      <c r="A19" s="90"/>
      <c r="B19" s="92"/>
      <c r="C19" s="93"/>
      <c r="D19" s="93"/>
      <c r="E19" s="95"/>
      <c r="F19" s="95"/>
    </row>
    <row r="20" spans="1:6" ht="13" x14ac:dyDescent="0.3">
      <c r="A20" s="6"/>
      <c r="B20" s="6"/>
      <c r="C20" s="6"/>
      <c r="D20" s="6"/>
      <c r="E20" s="6"/>
      <c r="F20" s="6"/>
    </row>
    <row r="21" spans="1:6" ht="13" x14ac:dyDescent="0.3">
      <c r="A21" s="6"/>
      <c r="B21" s="10" t="s">
        <v>41</v>
      </c>
      <c r="C21" s="6"/>
      <c r="D21" s="6"/>
      <c r="E21" s="6"/>
      <c r="F21" s="6"/>
    </row>
    <row r="22" spans="1:6" ht="13" x14ac:dyDescent="0.3">
      <c r="A22" s="6"/>
      <c r="B22" s="6"/>
      <c r="C22" s="6"/>
      <c r="D22" s="6"/>
      <c r="E22" s="6"/>
      <c r="F22" s="6"/>
    </row>
    <row r="23" spans="1:6" ht="12" customHeight="1" x14ac:dyDescent="0.3">
      <c r="A23" s="75" t="s">
        <v>85</v>
      </c>
      <c r="B23" s="82" t="s">
        <v>42</v>
      </c>
      <c r="C23" s="75" t="s">
        <v>43</v>
      </c>
      <c r="D23" s="75">
        <v>6</v>
      </c>
      <c r="E23" s="76"/>
      <c r="F23" s="91"/>
    </row>
    <row r="24" spans="1:6" ht="12" customHeight="1" x14ac:dyDescent="0.3">
      <c r="A24" s="75"/>
      <c r="B24" s="82"/>
      <c r="C24" s="75"/>
      <c r="D24" s="75"/>
      <c r="E24" s="77"/>
      <c r="F24" s="91"/>
    </row>
    <row r="25" spans="1:6" ht="12" customHeight="1" x14ac:dyDescent="0.3">
      <c r="A25" s="75"/>
      <c r="B25" s="82"/>
      <c r="C25" s="75"/>
      <c r="D25" s="75"/>
      <c r="E25" s="77"/>
      <c r="F25" s="91"/>
    </row>
    <row r="26" spans="1:6" ht="13" x14ac:dyDescent="0.3">
      <c r="A26" s="6"/>
      <c r="B26" s="6"/>
      <c r="C26" s="6"/>
      <c r="D26" s="6"/>
      <c r="E26" s="6"/>
      <c r="F26" s="6"/>
    </row>
    <row r="27" spans="1:6" ht="26" x14ac:dyDescent="0.3">
      <c r="A27" s="26" t="s">
        <v>84</v>
      </c>
      <c r="B27" s="7" t="s">
        <v>45</v>
      </c>
      <c r="C27" s="6" t="s">
        <v>36</v>
      </c>
      <c r="D27" s="9">
        <v>1</v>
      </c>
      <c r="E27" s="27"/>
      <c r="F27" s="27"/>
    </row>
    <row r="28" spans="1:6" ht="13" x14ac:dyDescent="0.3">
      <c r="A28" s="26"/>
      <c r="B28" s="24"/>
      <c r="C28" s="6"/>
      <c r="D28" s="28"/>
      <c r="E28" s="27"/>
      <c r="F28" s="27"/>
    </row>
    <row r="29" spans="1:6" ht="26" x14ac:dyDescent="0.3">
      <c r="A29" s="29" t="s">
        <v>83</v>
      </c>
      <c r="B29" s="30" t="s">
        <v>60</v>
      </c>
      <c r="C29" s="29" t="s">
        <v>61</v>
      </c>
      <c r="D29" s="31">
        <v>1</v>
      </c>
      <c r="E29" s="14">
        <v>100000</v>
      </c>
      <c r="F29" s="14">
        <f>E29</f>
        <v>100000</v>
      </c>
    </row>
    <row r="30" spans="1:6" ht="13" x14ac:dyDescent="0.3">
      <c r="A30" s="29"/>
      <c r="B30" s="30"/>
      <c r="C30" s="29"/>
      <c r="D30" s="31"/>
      <c r="E30" s="14"/>
      <c r="F30" s="14"/>
    </row>
    <row r="31" spans="1:6" ht="13" x14ac:dyDescent="0.3">
      <c r="A31" s="6"/>
      <c r="B31" s="10" t="s">
        <v>47</v>
      </c>
      <c r="C31" s="6"/>
      <c r="D31" s="9"/>
      <c r="E31" s="6"/>
      <c r="F31" s="6"/>
    </row>
    <row r="32" spans="1:6" x14ac:dyDescent="0.3">
      <c r="A32" s="74" t="s">
        <v>48</v>
      </c>
      <c r="B32" s="82" t="s">
        <v>49</v>
      </c>
      <c r="C32" s="74" t="s">
        <v>38</v>
      </c>
      <c r="D32" s="75">
        <v>2</v>
      </c>
      <c r="E32" s="76"/>
      <c r="F32" s="78"/>
    </row>
    <row r="33" spans="1:6" x14ac:dyDescent="0.3">
      <c r="A33" s="74"/>
      <c r="B33" s="82"/>
      <c r="C33" s="74"/>
      <c r="D33" s="75"/>
      <c r="E33" s="77"/>
      <c r="F33" s="78"/>
    </row>
    <row r="34" spans="1:6" ht="13" x14ac:dyDescent="0.3">
      <c r="A34" s="32"/>
      <c r="B34" s="33"/>
      <c r="C34" s="29"/>
      <c r="D34" s="34"/>
      <c r="E34" s="7"/>
      <c r="F34" s="12"/>
    </row>
    <row r="35" spans="1:6" ht="26" x14ac:dyDescent="0.3">
      <c r="A35" s="29" t="s">
        <v>87</v>
      </c>
      <c r="B35" s="33" t="s">
        <v>51</v>
      </c>
      <c r="C35" s="29" t="s">
        <v>36</v>
      </c>
      <c r="D35" s="34">
        <v>1</v>
      </c>
      <c r="E35" s="12"/>
      <c r="F35" s="12"/>
    </row>
    <row r="36" spans="1:6" ht="13" x14ac:dyDescent="0.3">
      <c r="A36" s="32"/>
      <c r="B36" s="33"/>
      <c r="C36" s="29"/>
      <c r="D36" s="34"/>
      <c r="E36" s="7"/>
      <c r="F36" s="12"/>
    </row>
    <row r="37" spans="1:6" ht="13" x14ac:dyDescent="0.3">
      <c r="A37" s="32"/>
      <c r="B37" s="35" t="s">
        <v>18</v>
      </c>
      <c r="C37" s="29"/>
      <c r="D37" s="36"/>
      <c r="E37" s="7"/>
      <c r="F37" s="7"/>
    </row>
    <row r="38" spans="1:6" ht="26" x14ac:dyDescent="0.3">
      <c r="A38" s="29" t="s">
        <v>86</v>
      </c>
      <c r="B38" s="30" t="s">
        <v>20</v>
      </c>
      <c r="C38" s="29" t="s">
        <v>10</v>
      </c>
      <c r="D38" s="36"/>
      <c r="E38" s="12"/>
      <c r="F38" s="12"/>
    </row>
    <row r="39" spans="1:6" ht="13" x14ac:dyDescent="0.3">
      <c r="A39" s="32"/>
      <c r="B39" s="33"/>
      <c r="C39" s="29"/>
      <c r="D39" s="37"/>
      <c r="E39" s="14"/>
      <c r="F39" s="14"/>
    </row>
    <row r="40" spans="1:6" ht="13" x14ac:dyDescent="0.3">
      <c r="A40" s="32"/>
      <c r="B40" s="38" t="s">
        <v>72</v>
      </c>
      <c r="C40" s="29"/>
      <c r="D40" s="37"/>
      <c r="E40" s="14"/>
      <c r="F40" s="14"/>
    </row>
    <row r="41" spans="1:6" x14ac:dyDescent="0.3">
      <c r="A41" s="79" t="s">
        <v>73</v>
      </c>
      <c r="B41" s="82" t="s">
        <v>90</v>
      </c>
      <c r="C41" s="83" t="s">
        <v>44</v>
      </c>
      <c r="D41" s="83">
        <v>1</v>
      </c>
      <c r="E41" s="86">
        <v>500000</v>
      </c>
      <c r="F41" s="89">
        <f>E41*D41</f>
        <v>500000</v>
      </c>
    </row>
    <row r="42" spans="1:6" ht="7" customHeight="1" x14ac:dyDescent="0.3">
      <c r="A42" s="80"/>
      <c r="B42" s="82"/>
      <c r="C42" s="84"/>
      <c r="D42" s="84"/>
      <c r="E42" s="87"/>
      <c r="F42" s="87"/>
    </row>
    <row r="43" spans="1:6" ht="12" hidden="1" customHeight="1" x14ac:dyDescent="0.3">
      <c r="A43" s="80"/>
      <c r="B43" s="82"/>
      <c r="C43" s="84"/>
      <c r="D43" s="84"/>
      <c r="E43" s="87"/>
      <c r="F43" s="87"/>
    </row>
    <row r="44" spans="1:6" ht="7" customHeight="1" x14ac:dyDescent="0.3">
      <c r="A44" s="81"/>
      <c r="B44" s="82"/>
      <c r="C44" s="85"/>
      <c r="D44" s="85"/>
      <c r="E44" s="88"/>
      <c r="F44" s="88"/>
    </row>
    <row r="45" spans="1:6" ht="11" customHeight="1" x14ac:dyDescent="0.3">
      <c r="A45" s="39"/>
      <c r="B45" s="40"/>
      <c r="C45" s="41"/>
      <c r="D45" s="41"/>
      <c r="E45" s="42"/>
      <c r="F45" s="42"/>
    </row>
    <row r="46" spans="1:6" ht="24.5" customHeight="1" x14ac:dyDescent="0.3">
      <c r="A46" s="43" t="s">
        <v>88</v>
      </c>
      <c r="B46" s="33" t="s">
        <v>91</v>
      </c>
      <c r="C46" s="29" t="s">
        <v>36</v>
      </c>
      <c r="D46" s="34">
        <v>1</v>
      </c>
      <c r="E46" s="12">
        <v>100000</v>
      </c>
      <c r="F46" s="12">
        <f>E46</f>
        <v>100000</v>
      </c>
    </row>
    <row r="47" spans="1:6" ht="11" customHeight="1" x14ac:dyDescent="0.3">
      <c r="A47" s="32"/>
      <c r="B47" s="33"/>
      <c r="C47" s="29"/>
      <c r="D47" s="34"/>
      <c r="E47" s="7"/>
      <c r="F47" s="7"/>
    </row>
    <row r="48" spans="1:6" ht="40" customHeight="1" x14ac:dyDescent="0.3">
      <c r="A48" s="29" t="s">
        <v>89</v>
      </c>
      <c r="B48" s="33" t="s">
        <v>92</v>
      </c>
      <c r="C48" s="29" t="s">
        <v>50</v>
      </c>
      <c r="D48" s="37">
        <v>1</v>
      </c>
      <c r="E48" s="14">
        <v>100000</v>
      </c>
      <c r="F48" s="14">
        <f>E48</f>
        <v>100000</v>
      </c>
    </row>
    <row r="49" spans="1:6" ht="11" customHeight="1" x14ac:dyDescent="0.3">
      <c r="A49" s="44"/>
      <c r="B49" s="40"/>
      <c r="C49" s="41"/>
      <c r="D49" s="41"/>
      <c r="E49" s="42"/>
      <c r="F49" s="42"/>
    </row>
    <row r="50" spans="1:6" ht="11" customHeight="1" x14ac:dyDescent="0.3">
      <c r="A50" s="44"/>
      <c r="B50" s="40"/>
      <c r="C50" s="41"/>
      <c r="D50" s="41"/>
      <c r="E50" s="42"/>
      <c r="F50" s="42"/>
    </row>
    <row r="51" spans="1:6" ht="13" x14ac:dyDescent="0.3">
      <c r="A51" s="45"/>
      <c r="B51" s="38" t="s">
        <v>52</v>
      </c>
      <c r="C51" s="46"/>
      <c r="D51" s="47"/>
      <c r="E51" s="11"/>
      <c r="F51" s="48"/>
    </row>
    <row r="52" spans="1:6" ht="13" x14ac:dyDescent="0.3">
      <c r="A52" s="11" t="s">
        <v>7</v>
      </c>
      <c r="B52" s="18" t="s">
        <v>8</v>
      </c>
      <c r="C52" s="19" t="s">
        <v>9</v>
      </c>
      <c r="D52" s="18" t="s">
        <v>32</v>
      </c>
      <c r="E52" s="11" t="s">
        <v>33</v>
      </c>
      <c r="F52" s="11" t="s">
        <v>34</v>
      </c>
    </row>
    <row r="53" spans="1:6" ht="13" x14ac:dyDescent="0.3">
      <c r="A53" s="45" t="s">
        <v>62</v>
      </c>
      <c r="B53" s="35" t="s">
        <v>53</v>
      </c>
      <c r="C53" s="46"/>
      <c r="D53" s="49"/>
      <c r="E53" s="7"/>
      <c r="F53" s="7"/>
    </row>
    <row r="54" spans="1:6" ht="13" x14ac:dyDescent="0.3">
      <c r="A54" s="45"/>
      <c r="B54" s="35"/>
      <c r="C54" s="46"/>
      <c r="D54" s="49"/>
      <c r="E54" s="7"/>
      <c r="F54" s="7"/>
    </row>
    <row r="55" spans="1:6" ht="13" x14ac:dyDescent="0.3">
      <c r="A55" s="32"/>
      <c r="B55" s="35" t="s">
        <v>11</v>
      </c>
      <c r="C55" s="29"/>
      <c r="D55" s="50"/>
      <c r="E55" s="7"/>
      <c r="F55" s="7"/>
    </row>
    <row r="56" spans="1:6" ht="26" x14ac:dyDescent="0.3">
      <c r="A56" s="32" t="s">
        <v>93</v>
      </c>
      <c r="B56" s="30" t="s">
        <v>15</v>
      </c>
      <c r="C56" s="29" t="s">
        <v>17</v>
      </c>
      <c r="D56" s="36">
        <v>3000</v>
      </c>
      <c r="E56" s="7"/>
      <c r="F56" s="7"/>
    </row>
    <row r="57" spans="1:6" ht="13" x14ac:dyDescent="0.3">
      <c r="A57" s="32" t="s">
        <v>94</v>
      </c>
      <c r="B57" s="30" t="s">
        <v>19</v>
      </c>
      <c r="C57" s="29" t="s">
        <v>17</v>
      </c>
      <c r="D57" s="36">
        <v>250</v>
      </c>
      <c r="E57" s="7"/>
      <c r="F57" s="7"/>
    </row>
    <row r="58" spans="1:6" ht="13" x14ac:dyDescent="0.3">
      <c r="A58" s="51"/>
      <c r="B58" s="52"/>
      <c r="C58" s="29"/>
      <c r="D58" s="33"/>
      <c r="E58" s="7"/>
      <c r="F58" s="13"/>
    </row>
    <row r="59" spans="1:6" ht="13" x14ac:dyDescent="0.3">
      <c r="A59" s="8"/>
      <c r="B59" s="30"/>
      <c r="C59" s="29"/>
      <c r="D59" s="30"/>
      <c r="E59" s="7"/>
      <c r="F59" s="7"/>
    </row>
    <row r="60" spans="1:6" ht="13" x14ac:dyDescent="0.3">
      <c r="A60" s="32"/>
      <c r="B60" s="35" t="s">
        <v>54</v>
      </c>
      <c r="C60" s="29"/>
      <c r="D60" s="36"/>
      <c r="E60" s="7"/>
      <c r="F60" s="7"/>
    </row>
    <row r="61" spans="1:6" ht="13" x14ac:dyDescent="0.3">
      <c r="A61" s="32"/>
      <c r="B61" s="53"/>
      <c r="C61" s="29"/>
      <c r="D61" s="36"/>
      <c r="E61" s="7"/>
      <c r="F61" s="7"/>
    </row>
    <row r="62" spans="1:6" ht="13" x14ac:dyDescent="0.3">
      <c r="A62" s="32"/>
      <c r="B62" s="35" t="s">
        <v>21</v>
      </c>
      <c r="C62" s="29"/>
      <c r="D62" s="36"/>
      <c r="E62" s="7"/>
      <c r="F62" s="7"/>
    </row>
    <row r="63" spans="1:6" ht="39" x14ac:dyDescent="0.3">
      <c r="A63" s="32" t="s">
        <v>95</v>
      </c>
      <c r="B63" s="30" t="s">
        <v>55</v>
      </c>
      <c r="C63" s="29" t="s">
        <v>104</v>
      </c>
      <c r="D63" s="31">
        <v>200</v>
      </c>
      <c r="E63" s="14"/>
      <c r="F63" s="8"/>
    </row>
    <row r="64" spans="1:6" ht="13" x14ac:dyDescent="0.3">
      <c r="A64" s="32"/>
      <c r="B64" s="30"/>
      <c r="C64" s="29"/>
      <c r="D64" s="36"/>
      <c r="E64" s="7"/>
      <c r="F64" s="8"/>
    </row>
    <row r="65" spans="1:6" ht="13" x14ac:dyDescent="0.3">
      <c r="A65" s="32"/>
      <c r="B65" s="54"/>
      <c r="C65" s="29"/>
      <c r="D65" s="36"/>
      <c r="E65" s="7"/>
      <c r="F65" s="8"/>
    </row>
    <row r="66" spans="1:6" ht="13" x14ac:dyDescent="0.3">
      <c r="A66" s="32"/>
      <c r="B66" s="55" t="s">
        <v>22</v>
      </c>
      <c r="C66" s="29"/>
      <c r="D66" s="36"/>
      <c r="E66" s="7"/>
      <c r="F66" s="8"/>
    </row>
    <row r="67" spans="1:6" ht="26" x14ac:dyDescent="0.3">
      <c r="A67" s="32" t="s">
        <v>80</v>
      </c>
      <c r="B67" s="54" t="s">
        <v>23</v>
      </c>
      <c r="C67" s="29" t="s">
        <v>16</v>
      </c>
      <c r="D67" s="56">
        <f>1.5*1.5*0.15*2</f>
        <v>0.67499999999999993</v>
      </c>
      <c r="E67" s="12"/>
      <c r="F67" s="14"/>
    </row>
    <row r="68" spans="1:6" ht="26" x14ac:dyDescent="0.3">
      <c r="A68" s="32" t="s">
        <v>97</v>
      </c>
      <c r="B68" s="54" t="s">
        <v>58</v>
      </c>
      <c r="C68" s="29" t="s">
        <v>16</v>
      </c>
      <c r="D68" s="31">
        <v>260</v>
      </c>
      <c r="E68" s="12"/>
      <c r="F68" s="7"/>
    </row>
    <row r="69" spans="1:6" ht="13" x14ac:dyDescent="0.3">
      <c r="A69" s="32" t="s">
        <v>96</v>
      </c>
      <c r="B69" s="54" t="s">
        <v>56</v>
      </c>
      <c r="C69" s="29" t="s">
        <v>16</v>
      </c>
      <c r="D69" s="36">
        <v>30</v>
      </c>
      <c r="E69" s="12"/>
      <c r="F69" s="7"/>
    </row>
    <row r="70" spans="1:6" ht="13" x14ac:dyDescent="0.3">
      <c r="A70" s="32"/>
      <c r="B70" s="55" t="s">
        <v>24</v>
      </c>
      <c r="C70" s="29"/>
      <c r="D70" s="36"/>
      <c r="E70" s="7"/>
      <c r="F70" s="7"/>
    </row>
    <row r="71" spans="1:6" ht="13" x14ac:dyDescent="0.3">
      <c r="A71" s="32"/>
      <c r="B71" s="57"/>
      <c r="C71" s="29"/>
      <c r="D71" s="36"/>
      <c r="E71" s="7"/>
      <c r="F71" s="7"/>
    </row>
    <row r="72" spans="1:6" ht="13" x14ac:dyDescent="0.3">
      <c r="A72" s="32"/>
      <c r="B72" s="55" t="s">
        <v>28</v>
      </c>
      <c r="C72" s="29"/>
      <c r="D72" s="36"/>
      <c r="E72" s="7"/>
      <c r="F72" s="7"/>
    </row>
    <row r="73" spans="1:6" ht="15.5" x14ac:dyDescent="0.3">
      <c r="A73" s="32" t="s">
        <v>98</v>
      </c>
      <c r="B73" s="30" t="s">
        <v>99</v>
      </c>
      <c r="C73" s="29" t="s">
        <v>104</v>
      </c>
      <c r="D73" s="36">
        <v>378</v>
      </c>
      <c r="E73" s="7"/>
      <c r="F73" s="7"/>
    </row>
    <row r="74" spans="1:6" ht="13" x14ac:dyDescent="0.3">
      <c r="A74" s="32"/>
      <c r="B74" s="35" t="s">
        <v>12</v>
      </c>
      <c r="C74" s="29"/>
      <c r="D74" s="36"/>
      <c r="E74" s="7"/>
      <c r="F74" s="7"/>
    </row>
    <row r="75" spans="1:6" ht="13" x14ac:dyDescent="0.3">
      <c r="A75" s="32" t="s">
        <v>81</v>
      </c>
      <c r="B75" s="30" t="s">
        <v>25</v>
      </c>
      <c r="C75" s="29" t="s">
        <v>14</v>
      </c>
      <c r="D75" s="58">
        <f>3720*0.888</f>
        <v>3303.36</v>
      </c>
      <c r="E75" s="7"/>
      <c r="F75" s="7"/>
    </row>
    <row r="76" spans="1:6" ht="13" x14ac:dyDescent="0.3">
      <c r="A76" s="32" t="s">
        <v>100</v>
      </c>
      <c r="B76" s="30" t="s">
        <v>57</v>
      </c>
      <c r="C76" s="29" t="s">
        <v>14</v>
      </c>
      <c r="D76" s="36">
        <f>3280*0.616</f>
        <v>2020.48</v>
      </c>
      <c r="E76" s="7"/>
      <c r="F76" s="7"/>
    </row>
    <row r="77" spans="1:6" ht="13" x14ac:dyDescent="0.3">
      <c r="A77" s="32"/>
      <c r="B77" s="30"/>
      <c r="C77" s="29"/>
      <c r="D77" s="36"/>
      <c r="E77" s="7"/>
      <c r="F77" s="7"/>
    </row>
    <row r="78" spans="1:6" ht="13" x14ac:dyDescent="0.3">
      <c r="A78" s="32"/>
      <c r="B78" s="35" t="s">
        <v>29</v>
      </c>
      <c r="C78" s="29"/>
      <c r="D78" s="36"/>
      <c r="E78" s="7"/>
      <c r="F78" s="7"/>
    </row>
    <row r="79" spans="1:6" ht="26" x14ac:dyDescent="0.3">
      <c r="A79" s="32" t="s">
        <v>101</v>
      </c>
      <c r="B79" s="30" t="s">
        <v>30</v>
      </c>
      <c r="C79" s="29" t="s">
        <v>17</v>
      </c>
      <c r="D79" s="31">
        <v>2</v>
      </c>
      <c r="E79" s="8"/>
      <c r="F79" s="8"/>
    </row>
    <row r="80" spans="1:6" ht="26" x14ac:dyDescent="0.3">
      <c r="A80" s="32" t="s">
        <v>102</v>
      </c>
      <c r="B80" s="30" t="s">
        <v>31</v>
      </c>
      <c r="C80" s="29" t="s">
        <v>17</v>
      </c>
      <c r="D80" s="31">
        <v>2</v>
      </c>
      <c r="E80" s="8"/>
      <c r="F80" s="8"/>
    </row>
    <row r="81" spans="1:6" ht="13" x14ac:dyDescent="0.3">
      <c r="A81" s="32"/>
      <c r="B81" s="30"/>
      <c r="C81" s="29"/>
      <c r="D81" s="36"/>
      <c r="E81" s="7"/>
      <c r="F81" s="7"/>
    </row>
    <row r="82" spans="1:6" ht="13" x14ac:dyDescent="0.3">
      <c r="A82" s="32"/>
      <c r="B82" s="35" t="s">
        <v>26</v>
      </c>
      <c r="C82" s="29"/>
      <c r="D82" s="36"/>
      <c r="E82" s="7"/>
      <c r="F82" s="7"/>
    </row>
    <row r="83" spans="1:6" ht="26" x14ac:dyDescent="0.3">
      <c r="A83" s="32" t="s">
        <v>82</v>
      </c>
      <c r="B83" s="54" t="s">
        <v>27</v>
      </c>
      <c r="C83" s="29" t="s">
        <v>13</v>
      </c>
      <c r="D83" s="31">
        <v>1</v>
      </c>
      <c r="E83" s="8"/>
      <c r="F83" s="8"/>
    </row>
    <row r="84" spans="1:6" ht="13" x14ac:dyDescent="0.3">
      <c r="A84" s="32"/>
      <c r="B84" s="54"/>
      <c r="C84" s="29"/>
      <c r="D84" s="36"/>
      <c r="E84" s="7"/>
      <c r="F84" s="7"/>
    </row>
    <row r="85" spans="1:6" ht="13" x14ac:dyDescent="0.3">
      <c r="A85" s="45"/>
      <c r="B85" s="53" t="s">
        <v>59</v>
      </c>
      <c r="C85" s="46"/>
      <c r="D85" s="49"/>
      <c r="E85" s="7"/>
      <c r="F85" s="11">
        <f>SUM(F56:F83)</f>
        <v>0</v>
      </c>
    </row>
    <row r="86" spans="1:6" ht="13" x14ac:dyDescent="0.3">
      <c r="A86" s="32"/>
      <c r="B86" s="33"/>
      <c r="C86" s="29"/>
      <c r="D86" s="34"/>
      <c r="E86" s="7"/>
      <c r="F86" s="7"/>
    </row>
    <row r="87" spans="1:6" ht="13" x14ac:dyDescent="0.3">
      <c r="A87" s="11" t="s">
        <v>7</v>
      </c>
      <c r="B87" s="18" t="s">
        <v>8</v>
      </c>
      <c r="C87" s="19" t="s">
        <v>9</v>
      </c>
      <c r="D87" s="18" t="s">
        <v>32</v>
      </c>
      <c r="E87" s="11" t="s">
        <v>33</v>
      </c>
      <c r="F87" s="11" t="s">
        <v>34</v>
      </c>
    </row>
    <row r="88" spans="1:6" ht="12" customHeight="1" x14ac:dyDescent="0.3">
      <c r="A88" s="45" t="s">
        <v>65</v>
      </c>
      <c r="B88" s="35" t="s">
        <v>105</v>
      </c>
      <c r="C88" s="29"/>
      <c r="D88" s="36"/>
      <c r="E88" s="7"/>
      <c r="F88" s="7"/>
    </row>
    <row r="89" spans="1:6" ht="12" customHeight="1" x14ac:dyDescent="0.3">
      <c r="A89" s="45"/>
      <c r="B89" s="35"/>
      <c r="C89" s="29"/>
      <c r="D89" s="36"/>
      <c r="E89" s="7"/>
      <c r="F89" s="7"/>
    </row>
    <row r="90" spans="1:6" ht="12" customHeight="1" x14ac:dyDescent="0.3">
      <c r="A90" s="96"/>
      <c r="B90" s="82" t="s">
        <v>106</v>
      </c>
      <c r="C90" s="6"/>
      <c r="D90" s="6"/>
      <c r="E90" s="6"/>
      <c r="F90" s="6"/>
    </row>
    <row r="91" spans="1:6" ht="12" customHeight="1" x14ac:dyDescent="0.3">
      <c r="A91" s="97"/>
      <c r="B91" s="82"/>
      <c r="C91" s="6"/>
      <c r="D91" s="6"/>
      <c r="E91" s="6"/>
      <c r="F91" s="6"/>
    </row>
    <row r="92" spans="1:6" ht="12" customHeight="1" x14ac:dyDescent="0.3">
      <c r="A92" s="60"/>
      <c r="B92" s="6"/>
      <c r="C92" s="6"/>
      <c r="D92" s="6"/>
      <c r="E92" s="6"/>
      <c r="F92" s="6"/>
    </row>
    <row r="93" spans="1:6" ht="12" customHeight="1" x14ac:dyDescent="0.3">
      <c r="A93" s="98" t="s">
        <v>125</v>
      </c>
      <c r="B93" s="82" t="s">
        <v>107</v>
      </c>
      <c r="C93" s="101" t="s">
        <v>108</v>
      </c>
      <c r="D93" s="83">
        <v>6.25</v>
      </c>
      <c r="E93" s="104"/>
      <c r="F93" s="104"/>
    </row>
    <row r="94" spans="1:6" ht="12" customHeight="1" x14ac:dyDescent="0.3">
      <c r="A94" s="99"/>
      <c r="B94" s="82"/>
      <c r="C94" s="102"/>
      <c r="D94" s="84"/>
      <c r="E94" s="105"/>
      <c r="F94" s="105"/>
    </row>
    <row r="95" spans="1:6" ht="12" customHeight="1" x14ac:dyDescent="0.3">
      <c r="A95" s="100"/>
      <c r="B95" s="82"/>
      <c r="C95" s="103"/>
      <c r="D95" s="85"/>
      <c r="E95" s="106"/>
      <c r="F95" s="106"/>
    </row>
    <row r="96" spans="1:6" ht="12" customHeight="1" x14ac:dyDescent="0.3">
      <c r="A96" s="60"/>
      <c r="B96" s="6"/>
      <c r="C96" s="6"/>
      <c r="D96" s="25"/>
      <c r="E96" s="6"/>
      <c r="F96" s="68"/>
    </row>
    <row r="97" spans="1:6" ht="12" customHeight="1" x14ac:dyDescent="0.3">
      <c r="A97" s="61" t="s">
        <v>126</v>
      </c>
      <c r="B97" s="6" t="s">
        <v>109</v>
      </c>
      <c r="C97" s="6" t="s">
        <v>108</v>
      </c>
      <c r="D97" s="25">
        <f>2.5*2.5*0.3</f>
        <v>1.875</v>
      </c>
      <c r="E97" s="6"/>
      <c r="F97" s="68"/>
    </row>
    <row r="98" spans="1:6" ht="12" customHeight="1" x14ac:dyDescent="0.3">
      <c r="A98" s="60"/>
      <c r="B98" s="6"/>
      <c r="C98" s="6"/>
      <c r="D98" s="25"/>
      <c r="E98" s="6"/>
      <c r="F98" s="68"/>
    </row>
    <row r="99" spans="1:6" ht="12" customHeight="1" x14ac:dyDescent="0.3">
      <c r="A99" s="61" t="s">
        <v>127</v>
      </c>
      <c r="B99" s="6" t="s">
        <v>110</v>
      </c>
      <c r="C99" s="6" t="s">
        <v>108</v>
      </c>
      <c r="D99" s="25">
        <f>2.5*2.5*0.2</f>
        <v>1.25</v>
      </c>
      <c r="E99" s="6"/>
      <c r="F99" s="68"/>
    </row>
    <row r="100" spans="1:6" ht="12" customHeight="1" x14ac:dyDescent="0.3">
      <c r="A100" s="60"/>
      <c r="B100" s="6"/>
      <c r="C100" s="6"/>
      <c r="D100" s="6"/>
      <c r="E100" s="6"/>
      <c r="F100" s="6"/>
    </row>
    <row r="101" spans="1:6" ht="12" customHeight="1" x14ac:dyDescent="0.3">
      <c r="A101" s="60"/>
      <c r="B101" s="6" t="s">
        <v>111</v>
      </c>
      <c r="C101" s="6"/>
      <c r="D101" s="6"/>
      <c r="E101" s="6"/>
      <c r="F101" s="6"/>
    </row>
    <row r="102" spans="1:6" ht="12" customHeight="1" x14ac:dyDescent="0.3">
      <c r="A102" s="60"/>
      <c r="B102" s="7" t="s">
        <v>112</v>
      </c>
      <c r="C102" s="6"/>
      <c r="D102" s="6"/>
      <c r="E102" s="6"/>
      <c r="F102" s="6"/>
    </row>
    <row r="103" spans="1:6" ht="13" x14ac:dyDescent="0.3">
      <c r="A103" s="60"/>
      <c r="B103" s="6"/>
      <c r="C103" s="6"/>
      <c r="D103" s="6"/>
      <c r="E103" s="6"/>
      <c r="F103" s="6"/>
    </row>
    <row r="104" spans="1:6" x14ac:dyDescent="0.3">
      <c r="A104" s="96" t="s">
        <v>128</v>
      </c>
      <c r="B104" s="82" t="s">
        <v>113</v>
      </c>
      <c r="C104" s="107" t="s">
        <v>108</v>
      </c>
      <c r="D104" s="107">
        <f>2.5*2.5*0.075</f>
        <v>0.46875</v>
      </c>
      <c r="E104" s="107"/>
      <c r="F104" s="107"/>
    </row>
    <row r="105" spans="1:6" x14ac:dyDescent="0.3">
      <c r="A105" s="97"/>
      <c r="B105" s="82"/>
      <c r="C105" s="108"/>
      <c r="D105" s="108"/>
      <c r="E105" s="108"/>
      <c r="F105" s="108"/>
    </row>
    <row r="106" spans="1:6" ht="13" x14ac:dyDescent="0.3">
      <c r="A106" s="60"/>
      <c r="B106" s="6"/>
      <c r="C106" s="6"/>
      <c r="D106" s="6"/>
      <c r="E106" s="6"/>
      <c r="F106" s="6"/>
    </row>
    <row r="107" spans="1:6" x14ac:dyDescent="0.3">
      <c r="A107" s="96" t="s">
        <v>129</v>
      </c>
      <c r="B107" s="82" t="s">
        <v>132</v>
      </c>
      <c r="C107" s="107" t="s">
        <v>108</v>
      </c>
      <c r="D107" s="107">
        <v>2.5</v>
      </c>
      <c r="E107" s="111"/>
      <c r="F107" s="107"/>
    </row>
    <row r="108" spans="1:6" ht="20" customHeight="1" x14ac:dyDescent="0.3">
      <c r="A108" s="110"/>
      <c r="B108" s="82"/>
      <c r="C108" s="109"/>
      <c r="D108" s="109"/>
      <c r="E108" s="109"/>
      <c r="F108" s="109"/>
    </row>
    <row r="109" spans="1:6" ht="12" hidden="1" customHeight="1" x14ac:dyDescent="0.3">
      <c r="A109" s="97"/>
      <c r="B109" s="82"/>
      <c r="C109" s="108"/>
      <c r="D109" s="108"/>
      <c r="E109" s="108"/>
      <c r="F109" s="108"/>
    </row>
    <row r="110" spans="1:6" ht="13" x14ac:dyDescent="0.3">
      <c r="A110" s="60"/>
      <c r="B110" s="6"/>
      <c r="C110" s="6"/>
      <c r="D110" s="6"/>
      <c r="E110" s="6"/>
      <c r="F110" s="6"/>
    </row>
    <row r="111" spans="1:6" ht="13" x14ac:dyDescent="0.3">
      <c r="A111" s="60"/>
      <c r="B111" s="6" t="s">
        <v>114</v>
      </c>
      <c r="C111" s="6"/>
      <c r="D111" s="6"/>
      <c r="E111" s="6"/>
      <c r="F111" s="6"/>
    </row>
    <row r="112" spans="1:6" ht="13" x14ac:dyDescent="0.3">
      <c r="A112" s="60"/>
      <c r="B112" s="6" t="s">
        <v>115</v>
      </c>
      <c r="C112" s="6"/>
      <c r="D112" s="6"/>
      <c r="E112" s="6"/>
      <c r="F112" s="6"/>
    </row>
    <row r="113" spans="1:6" ht="13" x14ac:dyDescent="0.3">
      <c r="A113" s="60"/>
      <c r="B113" s="6"/>
      <c r="C113" s="6"/>
      <c r="D113" s="6"/>
      <c r="E113" s="6"/>
      <c r="F113" s="6"/>
    </row>
    <row r="114" spans="1:6" ht="13" x14ac:dyDescent="0.3">
      <c r="A114" s="60" t="s">
        <v>130</v>
      </c>
      <c r="B114" s="6" t="s">
        <v>116</v>
      </c>
      <c r="C114" s="25" t="s">
        <v>117</v>
      </c>
      <c r="D114" s="6">
        <v>50</v>
      </c>
      <c r="E114" s="6"/>
      <c r="F114" s="6"/>
    </row>
    <row r="115" spans="1:6" ht="13" x14ac:dyDescent="0.3">
      <c r="A115" s="60"/>
      <c r="B115" s="6"/>
      <c r="C115" s="6"/>
      <c r="D115" s="25"/>
      <c r="E115" s="6"/>
      <c r="F115" s="6"/>
    </row>
    <row r="116" spans="1:6" ht="13" x14ac:dyDescent="0.3">
      <c r="A116" s="60"/>
      <c r="B116" s="10" t="s">
        <v>118</v>
      </c>
      <c r="C116" s="6"/>
      <c r="D116" s="25"/>
      <c r="E116" s="6"/>
      <c r="F116" s="6"/>
    </row>
    <row r="117" spans="1:6" ht="13" x14ac:dyDescent="0.3">
      <c r="A117" s="96"/>
      <c r="B117" s="82" t="s">
        <v>119</v>
      </c>
      <c r="C117" s="6"/>
      <c r="D117" s="25"/>
      <c r="E117" s="6"/>
      <c r="F117" s="6"/>
    </row>
    <row r="118" spans="1:6" ht="13" x14ac:dyDescent="0.3">
      <c r="A118" s="97"/>
      <c r="B118" s="82"/>
      <c r="C118" s="6"/>
      <c r="D118" s="25"/>
      <c r="E118" s="6"/>
      <c r="F118" s="6"/>
    </row>
    <row r="119" spans="1:6" ht="13" x14ac:dyDescent="0.3">
      <c r="A119" s="60"/>
      <c r="B119" s="6"/>
      <c r="C119" s="6"/>
      <c r="D119" s="25"/>
      <c r="E119" s="6"/>
      <c r="F119" s="6"/>
    </row>
    <row r="120" spans="1:6" ht="13" x14ac:dyDescent="0.3">
      <c r="A120" s="60" t="s">
        <v>144</v>
      </c>
      <c r="B120" s="6" t="s">
        <v>141</v>
      </c>
      <c r="C120" s="6" t="s">
        <v>38</v>
      </c>
      <c r="D120" s="25">
        <v>3</v>
      </c>
      <c r="E120" s="70"/>
      <c r="F120" s="6"/>
    </row>
    <row r="121" spans="1:6" ht="13" x14ac:dyDescent="0.3">
      <c r="A121" s="60"/>
      <c r="B121" s="6"/>
      <c r="C121" s="6"/>
      <c r="D121" s="25"/>
      <c r="E121" s="6"/>
      <c r="F121" s="6"/>
    </row>
    <row r="122" spans="1:6" ht="13" x14ac:dyDescent="0.3">
      <c r="A122" s="60" t="s">
        <v>145</v>
      </c>
      <c r="B122" s="6" t="s">
        <v>153</v>
      </c>
      <c r="C122" s="6" t="s">
        <v>120</v>
      </c>
      <c r="D122" s="25">
        <v>3</v>
      </c>
      <c r="E122" s="70"/>
      <c r="F122" s="6"/>
    </row>
    <row r="123" spans="1:6" ht="13" x14ac:dyDescent="0.3">
      <c r="A123" s="60"/>
      <c r="B123" s="6"/>
      <c r="C123" s="6"/>
      <c r="D123" s="25"/>
      <c r="E123" s="6"/>
      <c r="F123" s="6"/>
    </row>
    <row r="124" spans="1:6" ht="13" x14ac:dyDescent="0.3">
      <c r="A124" s="60" t="s">
        <v>146</v>
      </c>
      <c r="B124" s="6" t="s">
        <v>142</v>
      </c>
      <c r="C124" s="6" t="s">
        <v>38</v>
      </c>
      <c r="D124" s="25">
        <v>1</v>
      </c>
      <c r="E124" s="70"/>
      <c r="F124" s="6"/>
    </row>
    <row r="125" spans="1:6" ht="13" x14ac:dyDescent="0.3">
      <c r="A125" s="60"/>
      <c r="B125" s="6"/>
      <c r="C125" s="6"/>
      <c r="D125" s="25"/>
      <c r="E125" s="6"/>
      <c r="F125" s="6"/>
    </row>
    <row r="126" spans="1:6" ht="13" x14ac:dyDescent="0.3">
      <c r="A126" s="60"/>
      <c r="B126" s="10" t="s">
        <v>121</v>
      </c>
      <c r="C126" s="6"/>
      <c r="D126" s="6"/>
      <c r="E126" s="6"/>
      <c r="F126" s="6"/>
    </row>
    <row r="127" spans="1:6" ht="13" x14ac:dyDescent="0.3">
      <c r="A127" s="60"/>
      <c r="B127" s="6"/>
      <c r="C127" s="6"/>
      <c r="D127" s="6"/>
      <c r="E127" s="6"/>
      <c r="F127" s="6"/>
    </row>
    <row r="128" spans="1:6" ht="13" x14ac:dyDescent="0.3">
      <c r="A128" s="60" t="s">
        <v>147</v>
      </c>
      <c r="B128" s="6" t="s">
        <v>143</v>
      </c>
      <c r="C128" s="6" t="s">
        <v>120</v>
      </c>
      <c r="D128" s="25">
        <v>1</v>
      </c>
      <c r="E128" s="6"/>
      <c r="F128" s="6"/>
    </row>
    <row r="129" spans="1:6" ht="13" x14ac:dyDescent="0.3">
      <c r="A129" s="60"/>
      <c r="B129" s="6"/>
      <c r="C129" s="6"/>
      <c r="D129" s="25"/>
      <c r="E129" s="6"/>
      <c r="F129" s="6"/>
    </row>
    <row r="130" spans="1:6" ht="13" x14ac:dyDescent="0.3">
      <c r="A130" s="60" t="s">
        <v>148</v>
      </c>
      <c r="B130" s="6" t="s">
        <v>133</v>
      </c>
      <c r="C130" s="6" t="s">
        <v>120</v>
      </c>
      <c r="D130" s="25">
        <v>1</v>
      </c>
      <c r="E130" s="6"/>
      <c r="F130" s="6"/>
    </row>
    <row r="131" spans="1:6" ht="13" x14ac:dyDescent="0.3">
      <c r="A131" s="60"/>
      <c r="B131" s="6"/>
      <c r="C131" s="6"/>
      <c r="D131" s="25"/>
      <c r="E131" s="6"/>
      <c r="F131" s="6"/>
    </row>
    <row r="132" spans="1:6" ht="13" x14ac:dyDescent="0.3">
      <c r="A132" s="60" t="s">
        <v>149</v>
      </c>
      <c r="B132" s="6" t="s">
        <v>152</v>
      </c>
      <c r="C132" s="6" t="s">
        <v>120</v>
      </c>
      <c r="D132" s="25">
        <v>1</v>
      </c>
      <c r="E132" s="70"/>
      <c r="F132" s="6"/>
    </row>
    <row r="133" spans="1:6" ht="13" x14ac:dyDescent="0.3">
      <c r="A133" s="60"/>
      <c r="B133" s="6"/>
      <c r="C133" s="6"/>
      <c r="D133" s="25"/>
      <c r="E133" s="6"/>
      <c r="F133" s="6"/>
    </row>
    <row r="134" spans="1:6" ht="13" x14ac:dyDescent="0.3">
      <c r="A134" s="60"/>
      <c r="B134" s="11" t="s">
        <v>122</v>
      </c>
      <c r="C134" s="6"/>
      <c r="D134" s="25"/>
      <c r="E134" s="6"/>
      <c r="F134" s="6"/>
    </row>
    <row r="135" spans="1:6" ht="13" x14ac:dyDescent="0.3">
      <c r="A135" s="60"/>
      <c r="B135" s="62"/>
      <c r="C135" s="6"/>
      <c r="D135" s="25"/>
      <c r="E135" s="6"/>
      <c r="F135" s="6"/>
    </row>
    <row r="136" spans="1:6" ht="13" x14ac:dyDescent="0.3">
      <c r="A136" s="60" t="s">
        <v>103</v>
      </c>
      <c r="B136" s="63" t="s">
        <v>123</v>
      </c>
      <c r="C136" s="6" t="s">
        <v>120</v>
      </c>
      <c r="D136" s="25">
        <v>1</v>
      </c>
      <c r="E136" s="6"/>
      <c r="F136" s="6"/>
    </row>
    <row r="137" spans="1:6" ht="13" x14ac:dyDescent="0.3">
      <c r="A137" s="60"/>
      <c r="B137" s="63"/>
      <c r="C137" s="6"/>
      <c r="D137" s="25"/>
      <c r="E137" s="6"/>
      <c r="F137" s="6"/>
    </row>
    <row r="138" spans="1:6" ht="13" x14ac:dyDescent="0.3">
      <c r="A138" s="60" t="s">
        <v>131</v>
      </c>
      <c r="B138" s="63" t="s">
        <v>124</v>
      </c>
      <c r="C138" s="6" t="s">
        <v>120</v>
      </c>
      <c r="D138" s="25">
        <v>1</v>
      </c>
      <c r="E138" s="6"/>
      <c r="F138" s="6"/>
    </row>
    <row r="139" spans="1:6" ht="13" x14ac:dyDescent="0.3">
      <c r="A139" s="60"/>
      <c r="B139" s="63"/>
      <c r="C139" s="6"/>
      <c r="D139" s="25"/>
      <c r="E139" s="6"/>
      <c r="F139" s="6"/>
    </row>
    <row r="140" spans="1:6" ht="13" x14ac:dyDescent="0.3">
      <c r="A140" s="60"/>
      <c r="B140" s="63"/>
      <c r="C140" s="6"/>
      <c r="D140" s="25"/>
      <c r="E140" s="6"/>
      <c r="F140" s="6"/>
    </row>
    <row r="141" spans="1:6" ht="13" x14ac:dyDescent="0.3">
      <c r="A141" s="60"/>
      <c r="B141" s="62" t="s">
        <v>139</v>
      </c>
      <c r="C141" s="6"/>
      <c r="D141" s="25"/>
      <c r="E141" s="6"/>
      <c r="F141" s="10"/>
    </row>
    <row r="142" spans="1:6" ht="13" x14ac:dyDescent="0.3">
      <c r="A142" s="60"/>
      <c r="B142" s="63"/>
      <c r="C142" s="6"/>
      <c r="D142" s="25"/>
      <c r="E142" s="6"/>
      <c r="F142" s="6"/>
    </row>
    <row r="143" spans="1:6" ht="13" x14ac:dyDescent="0.3">
      <c r="A143" s="67" t="s">
        <v>136</v>
      </c>
      <c r="B143" s="62" t="s">
        <v>135</v>
      </c>
      <c r="C143" s="6"/>
      <c r="D143" s="25"/>
      <c r="E143" s="6"/>
      <c r="F143" s="6"/>
    </row>
    <row r="144" spans="1:6" ht="13" x14ac:dyDescent="0.3">
      <c r="A144" s="60"/>
      <c r="B144" s="63" t="s">
        <v>134</v>
      </c>
      <c r="C144" s="6"/>
      <c r="D144" s="25"/>
      <c r="E144" s="6"/>
      <c r="F144" s="6"/>
    </row>
    <row r="145" spans="1:6" ht="13" x14ac:dyDescent="0.3">
      <c r="A145" s="60"/>
      <c r="B145" s="63"/>
      <c r="C145" s="6"/>
      <c r="D145" s="25"/>
      <c r="E145" s="6"/>
      <c r="F145" s="6"/>
    </row>
    <row r="146" spans="1:6" ht="17.5" customHeight="1" x14ac:dyDescent="0.3">
      <c r="A146" s="60" t="s">
        <v>150</v>
      </c>
      <c r="B146" s="69" t="s">
        <v>137</v>
      </c>
      <c r="C146" s="6" t="s">
        <v>138</v>
      </c>
      <c r="D146" s="25">
        <v>120</v>
      </c>
      <c r="E146" s="6"/>
      <c r="F146" s="6"/>
    </row>
    <row r="147" spans="1:6" ht="13" x14ac:dyDescent="0.3">
      <c r="A147" s="60"/>
      <c r="B147" s="71"/>
      <c r="C147" s="6"/>
      <c r="D147" s="59"/>
      <c r="E147" s="6"/>
      <c r="F147" s="6"/>
    </row>
    <row r="148" spans="1:6" ht="39" x14ac:dyDescent="0.3">
      <c r="A148" s="60"/>
      <c r="B148" s="63" t="s">
        <v>151</v>
      </c>
      <c r="C148" s="6" t="s">
        <v>36</v>
      </c>
      <c r="D148" s="25">
        <v>1</v>
      </c>
      <c r="E148" s="70"/>
      <c r="F148" s="70"/>
    </row>
    <row r="149" spans="1:6" ht="13" x14ac:dyDescent="0.3">
      <c r="A149" s="60"/>
      <c r="B149" s="62" t="s">
        <v>140</v>
      </c>
      <c r="C149" s="6"/>
      <c r="D149" s="6"/>
      <c r="E149" s="6"/>
      <c r="F149" s="10"/>
    </row>
    <row r="150" spans="1:6" ht="13" x14ac:dyDescent="0.3">
      <c r="A150" s="60"/>
      <c r="B150" s="62"/>
      <c r="C150" s="6"/>
      <c r="D150" s="6"/>
      <c r="E150" s="6"/>
      <c r="F150" s="6"/>
    </row>
    <row r="151" spans="1:6" ht="13" x14ac:dyDescent="0.3">
      <c r="A151" s="64"/>
      <c r="B151" s="65"/>
      <c r="C151" s="66"/>
      <c r="D151" s="65"/>
      <c r="E151" s="65"/>
      <c r="F151" s="65"/>
    </row>
    <row r="152" spans="1:6" ht="13" x14ac:dyDescent="0.3">
      <c r="A152" s="64"/>
      <c r="B152" s="65"/>
      <c r="C152" s="66"/>
      <c r="D152" s="65"/>
      <c r="E152" s="65"/>
      <c r="F152" s="65"/>
    </row>
    <row r="153" spans="1:6" ht="13" x14ac:dyDescent="0.3">
      <c r="A153" s="64"/>
      <c r="B153" s="65"/>
      <c r="C153" s="66"/>
      <c r="D153" s="65"/>
      <c r="E153" s="65"/>
      <c r="F153" s="65"/>
    </row>
  </sheetData>
  <mergeCells count="46">
    <mergeCell ref="F107:F109"/>
    <mergeCell ref="A117:A118"/>
    <mergeCell ref="B117:B118"/>
    <mergeCell ref="A107:A109"/>
    <mergeCell ref="B107:B109"/>
    <mergeCell ref="C107:C109"/>
    <mergeCell ref="D107:D109"/>
    <mergeCell ref="E107:E109"/>
    <mergeCell ref="D93:D95"/>
    <mergeCell ref="E93:E95"/>
    <mergeCell ref="F93:F95"/>
    <mergeCell ref="A104:A105"/>
    <mergeCell ref="B104:B105"/>
    <mergeCell ref="C104:C105"/>
    <mergeCell ref="D104:D105"/>
    <mergeCell ref="E104:E105"/>
    <mergeCell ref="F104:F105"/>
    <mergeCell ref="A90:A91"/>
    <mergeCell ref="B90:B91"/>
    <mergeCell ref="A93:A95"/>
    <mergeCell ref="B93:B95"/>
    <mergeCell ref="C93:C95"/>
    <mergeCell ref="C23:C25"/>
    <mergeCell ref="D23:D25"/>
    <mergeCell ref="E23:E25"/>
    <mergeCell ref="F23:F25"/>
    <mergeCell ref="B16:B19"/>
    <mergeCell ref="C16:C19"/>
    <mergeCell ref="D16:D19"/>
    <mergeCell ref="E16:E19"/>
    <mergeCell ref="F16:F19"/>
    <mergeCell ref="A16:A19"/>
    <mergeCell ref="A23:A25"/>
    <mergeCell ref="A32:A33"/>
    <mergeCell ref="B32:B33"/>
    <mergeCell ref="B23:B25"/>
    <mergeCell ref="C32:C33"/>
    <mergeCell ref="D32:D33"/>
    <mergeCell ref="E32:E33"/>
    <mergeCell ref="F32:F33"/>
    <mergeCell ref="A41:A44"/>
    <mergeCell ref="B41:B44"/>
    <mergeCell ref="C41:C44"/>
    <mergeCell ref="D41:D44"/>
    <mergeCell ref="E41:E44"/>
    <mergeCell ref="F41:F44"/>
  </mergeCells>
  <dataValidations count="1">
    <dataValidation type="list" allowBlank="1" showInputMessage="1" showErrorMessage="1" sqref="F6:F8">
      <formula1>$F$5:$F$7</formula1>
    </dataValidation>
  </dataValidations>
  <pageMargins left="0.7" right="0.7" top="0.75" bottom="0.75" header="0.3" footer="0.3"/>
  <pageSetup paperSize="9" scale="77" orientation="portrait" r:id="rId1"/>
  <rowBreaks count="2" manualBreakCount="2">
    <brk id="51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13" sqref="I13"/>
    </sheetView>
  </sheetViews>
  <sheetFormatPr defaultRowHeight="14.5" x14ac:dyDescent="0.35"/>
  <cols>
    <col min="1" max="1" width="8.36328125" customWidth="1"/>
    <col min="2" max="2" width="8.7265625" customWidth="1"/>
    <col min="5" max="5" width="25.7265625" customWidth="1"/>
  </cols>
  <sheetData>
    <row r="1" spans="1:7" ht="15" thickBot="1" x14ac:dyDescent="0.4"/>
    <row r="2" spans="1:7" ht="15.5" x14ac:dyDescent="0.35">
      <c r="A2" s="112" t="s">
        <v>66</v>
      </c>
      <c r="B2" s="113"/>
      <c r="C2" s="113"/>
      <c r="D2" s="113"/>
      <c r="E2" s="113"/>
      <c r="F2" s="113"/>
      <c r="G2" s="114"/>
    </row>
    <row r="3" spans="1:7" ht="15.5" x14ac:dyDescent="0.35">
      <c r="A3" s="17" t="s">
        <v>68</v>
      </c>
      <c r="B3" s="130" t="s">
        <v>67</v>
      </c>
      <c r="C3" s="130"/>
      <c r="D3" s="130"/>
      <c r="E3" s="130"/>
      <c r="F3" s="126" t="s">
        <v>69</v>
      </c>
      <c r="G3" s="127"/>
    </row>
    <row r="4" spans="1:7" ht="15.5" x14ac:dyDescent="0.35">
      <c r="A4" s="5">
        <v>1</v>
      </c>
      <c r="B4" s="123" t="s">
        <v>63</v>
      </c>
      <c r="C4" s="123"/>
      <c r="D4" s="123"/>
      <c r="E4" s="123"/>
      <c r="F4" s="124"/>
      <c r="G4" s="122"/>
    </row>
    <row r="5" spans="1:7" ht="15.5" x14ac:dyDescent="0.35">
      <c r="A5" s="5"/>
      <c r="B5" s="123"/>
      <c r="C5" s="123"/>
      <c r="D5" s="123"/>
      <c r="E5" s="123"/>
      <c r="F5" s="121"/>
      <c r="G5" s="122"/>
    </row>
    <row r="6" spans="1:7" ht="15.5" x14ac:dyDescent="0.35">
      <c r="A6" s="5">
        <v>2</v>
      </c>
      <c r="B6" s="123" t="s">
        <v>53</v>
      </c>
      <c r="C6" s="123"/>
      <c r="D6" s="123"/>
      <c r="E6" s="123"/>
      <c r="F6" s="121"/>
      <c r="G6" s="122"/>
    </row>
    <row r="7" spans="1:7" ht="15.5" x14ac:dyDescent="0.35">
      <c r="A7" s="5"/>
      <c r="B7" s="123"/>
      <c r="C7" s="123"/>
      <c r="D7" s="123"/>
      <c r="E7" s="123"/>
      <c r="F7" s="121"/>
      <c r="G7" s="122"/>
    </row>
    <row r="8" spans="1:7" ht="15.5" x14ac:dyDescent="0.35">
      <c r="A8" s="5">
        <v>3</v>
      </c>
      <c r="B8" s="123" t="s">
        <v>105</v>
      </c>
      <c r="C8" s="123"/>
      <c r="D8" s="123"/>
      <c r="E8" s="123"/>
      <c r="F8" s="128">
        <f>'BQ Detail'!F141</f>
        <v>0</v>
      </c>
      <c r="G8" s="129"/>
    </row>
    <row r="9" spans="1:7" ht="15.5" x14ac:dyDescent="0.35">
      <c r="A9" s="5"/>
      <c r="B9" s="123"/>
      <c r="C9" s="123"/>
      <c r="D9" s="123"/>
      <c r="E9" s="123"/>
      <c r="F9" s="121"/>
      <c r="G9" s="122"/>
    </row>
    <row r="10" spans="1:7" ht="15.5" x14ac:dyDescent="0.35">
      <c r="A10" s="5">
        <v>4</v>
      </c>
      <c r="B10" s="123" t="s">
        <v>70</v>
      </c>
      <c r="C10" s="123"/>
      <c r="D10" s="123"/>
      <c r="E10" s="123"/>
      <c r="F10" s="125">
        <f>'BQ Detail'!F149</f>
        <v>0</v>
      </c>
      <c r="G10" s="122"/>
    </row>
    <row r="11" spans="1:7" ht="15.5" x14ac:dyDescent="0.35">
      <c r="A11" s="5"/>
      <c r="B11" s="120"/>
      <c r="C11" s="120"/>
      <c r="D11" s="120"/>
      <c r="E11" s="120"/>
      <c r="F11" s="121"/>
      <c r="G11" s="122"/>
    </row>
    <row r="12" spans="1:7" ht="15.5" x14ac:dyDescent="0.35">
      <c r="A12" s="5">
        <v>5</v>
      </c>
      <c r="B12" s="123" t="s">
        <v>71</v>
      </c>
      <c r="C12" s="123"/>
      <c r="D12" s="123"/>
      <c r="E12" s="123"/>
      <c r="F12" s="124"/>
      <c r="G12" s="122"/>
    </row>
    <row r="13" spans="1:7" ht="15.5" x14ac:dyDescent="0.35">
      <c r="A13" s="5"/>
      <c r="B13" s="120"/>
      <c r="C13" s="120"/>
      <c r="D13" s="120"/>
      <c r="E13" s="120"/>
      <c r="F13" s="121"/>
      <c r="G13" s="122"/>
    </row>
    <row r="14" spans="1:7" ht="15.5" x14ac:dyDescent="0.35">
      <c r="A14" s="5">
        <v>6</v>
      </c>
      <c r="B14" s="123" t="s">
        <v>74</v>
      </c>
      <c r="C14" s="123"/>
      <c r="D14" s="123"/>
      <c r="E14" s="123"/>
      <c r="F14" s="121"/>
      <c r="G14" s="122"/>
    </row>
    <row r="15" spans="1:7" ht="15.5" x14ac:dyDescent="0.35">
      <c r="A15" s="5"/>
      <c r="B15" s="123"/>
      <c r="C15" s="123"/>
      <c r="D15" s="123"/>
      <c r="E15" s="123"/>
      <c r="F15" s="121"/>
      <c r="G15" s="122"/>
    </row>
    <row r="16" spans="1:7" ht="15.5" x14ac:dyDescent="0.35">
      <c r="A16" s="15"/>
      <c r="B16" s="115"/>
      <c r="C16" s="115"/>
      <c r="D16" s="115"/>
      <c r="E16" s="115"/>
      <c r="F16" s="121"/>
      <c r="G16" s="122"/>
    </row>
    <row r="17" spans="1:7" ht="16" thickBot="1" x14ac:dyDescent="0.4">
      <c r="A17" s="16"/>
      <c r="B17" s="116" t="s">
        <v>35</v>
      </c>
      <c r="C17" s="116"/>
      <c r="D17" s="116"/>
      <c r="E17" s="116"/>
      <c r="F17" s="118"/>
      <c r="G17" s="119"/>
    </row>
    <row r="18" spans="1:7" x14ac:dyDescent="0.35">
      <c r="B18" s="117"/>
      <c r="C18" s="117"/>
      <c r="D18" s="117"/>
      <c r="E18" s="117"/>
    </row>
  </sheetData>
  <mergeCells count="32">
    <mergeCell ref="B3:E3"/>
    <mergeCell ref="B4:E4"/>
    <mergeCell ref="B5:E5"/>
    <mergeCell ref="B6:E6"/>
    <mergeCell ref="B7:E7"/>
    <mergeCell ref="F8:G8"/>
    <mergeCell ref="B9:E9"/>
    <mergeCell ref="B10:E10"/>
    <mergeCell ref="B14:E14"/>
    <mergeCell ref="B15:E15"/>
    <mergeCell ref="B8:E8"/>
    <mergeCell ref="F3:G3"/>
    <mergeCell ref="F4:G4"/>
    <mergeCell ref="F5:G5"/>
    <mergeCell ref="F6:G6"/>
    <mergeCell ref="F7:G7"/>
    <mergeCell ref="A2:G2"/>
    <mergeCell ref="B16:E16"/>
    <mergeCell ref="B17:E17"/>
    <mergeCell ref="B18:E18"/>
    <mergeCell ref="F17:G17"/>
    <mergeCell ref="B11:E11"/>
    <mergeCell ref="F11:G11"/>
    <mergeCell ref="F16:G16"/>
    <mergeCell ref="B12:E12"/>
    <mergeCell ref="B13:E13"/>
    <mergeCell ref="F12:G12"/>
    <mergeCell ref="F9:G9"/>
    <mergeCell ref="F10:G10"/>
    <mergeCell ref="F14:G14"/>
    <mergeCell ref="F15:G15"/>
    <mergeCell ref="F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BQ Detail</vt:lpstr>
      <vt:lpstr>Summary sheet</vt:lpstr>
      <vt:lpstr>'BQ Detail'!Print_Area</vt:lpstr>
      <vt:lpstr>'BQ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</dc:creator>
  <cp:lastModifiedBy>user</cp:lastModifiedBy>
  <cp:lastPrinted>2014-08-28T08:20:50Z</cp:lastPrinted>
  <dcterms:created xsi:type="dcterms:W3CDTF">2014-05-12T07:23:28Z</dcterms:created>
  <dcterms:modified xsi:type="dcterms:W3CDTF">2024-05-08T20:24:14Z</dcterms:modified>
</cp:coreProperties>
</file>