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A. OFFICIAL\9. ANNUAL TENDERS-2020-22(DRAFT)\10. FY 2025-2026\2. THANGATHA DAM\FOR UPLOADING-THANGATHA\"/>
    </mc:Choice>
  </mc:AlternateContent>
  <xr:revisionPtr revIDLastSave="0" documentId="8_{4F8553F4-3E91-4258-AB57-7DDB9A510644}" xr6:coauthVersionLast="47" xr6:coauthVersionMax="47" xr10:uidLastSave="{00000000-0000-0000-0000-000000000000}"/>
  <bookViews>
    <workbookView xWindow="-98" yWindow="-98" windowWidth="21795" windowHeight="12975" xr2:uid="{00000000-000D-0000-FFFF-FFFF00000000}"/>
  </bookViews>
  <sheets>
    <sheet name="Summary Sheet" sheetId="2" r:id="rId1"/>
    <sheet name="Thangatha BOQ" sheetId="1" r:id="rId2"/>
    <sheet name="Dayworks Schedul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 hidden="1">#REF!</definedName>
    <definedName name="________________________________________________________cyt1">[1]Rates!$E$268</definedName>
    <definedName name="________________________________________________________hnt15">[1]Rates!$E$117</definedName>
    <definedName name="________________________________________________________hnt20">[1]Rates!$E$118</definedName>
    <definedName name="________________________________________________________hnt25">[1]Rates!$E$119</definedName>
    <definedName name="_______________________________________________________cyt1">[2]Rates!$E$271</definedName>
    <definedName name="_______________________________________________________hnt15">[2]Rates!$E$117</definedName>
    <definedName name="_______________________________________________________hnt16">[1]Rates!$E$117</definedName>
    <definedName name="_______________________________________________________hnt20">[2]Rates!$E$118</definedName>
    <definedName name="_______________________________________________________hnt21">[1]Rates!$E$118</definedName>
    <definedName name="_______________________________________________________hnt25">[2]Rates!$E$119</definedName>
    <definedName name="_______________________________________________________hnt40">[1]Rates!$E$119</definedName>
    <definedName name="______________________________________________________cyt1">[2]Rates!$E$271</definedName>
    <definedName name="______________________________________________________hnt15">[2]Rates!$E$117</definedName>
    <definedName name="______________________________________________________hnt16">[1]Rates!$E$117</definedName>
    <definedName name="______________________________________________________hnt20">[2]Rates!$E$118</definedName>
    <definedName name="______________________________________________________hnt21">[1]Rates!$E$118</definedName>
    <definedName name="______________________________________________________hnt25">[2]Rates!$E$119</definedName>
    <definedName name="______________________________________________________hnt40">[1]Rates!$E$119</definedName>
    <definedName name="_____________________________________________________cyt1">[1]Rates!$E$268</definedName>
    <definedName name="_____________________________________________________hnt15">[1]Rates!$E$117</definedName>
    <definedName name="_____________________________________________________hnt20">[1]Rates!$E$118</definedName>
    <definedName name="_____________________________________________________hnt25">[1]Rates!$E$119</definedName>
    <definedName name="____________________________________________________cyt1">[3]Rates!$E$268</definedName>
    <definedName name="____________________________________________________hnt15">[3]Rates!$E$117</definedName>
    <definedName name="____________________________________________________hnt16">[1]Rates!$E$117</definedName>
    <definedName name="____________________________________________________hnt20">[3]Rates!$E$118</definedName>
    <definedName name="____________________________________________________hnt21">[1]Rates!$E$118</definedName>
    <definedName name="____________________________________________________hnt25">[3]Rates!$E$119</definedName>
    <definedName name="____________________________________________________hnt40">[1]Rates!$E$119</definedName>
    <definedName name="___________________________________________________cyt1">[1]Rates!$E$268</definedName>
    <definedName name="___________________________________________________hnt15">[1]Rates!$E$117</definedName>
    <definedName name="___________________________________________________hnt16">[1]Rates!$E$117</definedName>
    <definedName name="___________________________________________________hnt20">[1]Rates!$E$118</definedName>
    <definedName name="___________________________________________________hnt21">[1]Rates!$E$118</definedName>
    <definedName name="___________________________________________________hnt25">[1]Rates!$E$119</definedName>
    <definedName name="___________________________________________________hnt40">[1]Rates!$E$119</definedName>
    <definedName name="__________________________________________________cyt1">[1]Rates!$E$268</definedName>
    <definedName name="__________________________________________________hnt15">[1]Rates!$E$117</definedName>
    <definedName name="__________________________________________________hnt16">[4]Rates!$E$117</definedName>
    <definedName name="__________________________________________________hnt20">[1]Rates!$E$118</definedName>
    <definedName name="__________________________________________________hnt21">[4]Rates!$E$118</definedName>
    <definedName name="__________________________________________________hnt25">[1]Rates!$E$119</definedName>
    <definedName name="__________________________________________________hnt40">[4]Rates!$E$119</definedName>
    <definedName name="_________________________________________________cyt1">[1]Rates!$E$268</definedName>
    <definedName name="_________________________________________________hnt15">[1]Rates!$E$117</definedName>
    <definedName name="_________________________________________________hnt16">[1]Rates!$E$117</definedName>
    <definedName name="_________________________________________________hnt20">[1]Rates!$E$118</definedName>
    <definedName name="_________________________________________________hnt21">[1]Rates!$E$118</definedName>
    <definedName name="_________________________________________________hnt25">[1]Rates!$E$119</definedName>
    <definedName name="_________________________________________________hnt40">[1]Rates!$E$119</definedName>
    <definedName name="________________________________________________cyt1">[1]Rates!$E$268</definedName>
    <definedName name="________________________________________________hnt15">[1]Rates!$E$117</definedName>
    <definedName name="________________________________________________hnt16">[1]Rates!$E$117</definedName>
    <definedName name="________________________________________________hnt20">[1]Rates!$E$118</definedName>
    <definedName name="________________________________________________hnt21">[1]Rates!$E$118</definedName>
    <definedName name="________________________________________________hnt25">[1]Rates!$E$119</definedName>
    <definedName name="________________________________________________hnt40">[1]Rates!$E$119</definedName>
    <definedName name="_______________________________________________cyt1">[1]Rates!$E$268</definedName>
    <definedName name="_______________________________________________hnt15">[1]Rates!$E$117</definedName>
    <definedName name="_______________________________________________hnt16">[4]Rates!$E$117</definedName>
    <definedName name="_______________________________________________hnt20">[1]Rates!$E$118</definedName>
    <definedName name="_______________________________________________hnt21">[4]Rates!$E$118</definedName>
    <definedName name="_______________________________________________hnt25">[1]Rates!$E$119</definedName>
    <definedName name="_______________________________________________hnt40">[4]Rates!$E$119</definedName>
    <definedName name="______________________________________________cyt1">[1]Rates!$E$268</definedName>
    <definedName name="______________________________________________hnt15">[1]Rates!$E$117</definedName>
    <definedName name="______________________________________________hnt16">[1]Rates!$E$117</definedName>
    <definedName name="______________________________________________hnt20">[1]Rates!$E$118</definedName>
    <definedName name="______________________________________________hnt21">[1]Rates!$E$118</definedName>
    <definedName name="______________________________________________hnt25">[1]Rates!$E$119</definedName>
    <definedName name="______________________________________________hnt40">[1]Rates!$E$119</definedName>
    <definedName name="_____________________________________________cyt1">[1]Rates!$E$268</definedName>
    <definedName name="_____________________________________________hnt15">[1]Rates!$E$117</definedName>
    <definedName name="_____________________________________________hnt16">[1]Rates!$E$117</definedName>
    <definedName name="_____________________________________________hnt20">[1]Rates!$E$118</definedName>
    <definedName name="_____________________________________________hnt21">[1]Rates!$E$118</definedName>
    <definedName name="_____________________________________________hnt25">[1]Rates!$E$119</definedName>
    <definedName name="_____________________________________________hnt40">[1]Rates!$E$119</definedName>
    <definedName name="____________________________________________cyt1">[1]Rates!$E$268</definedName>
    <definedName name="____________________________________________hnt15">[1]Rates!$E$117</definedName>
    <definedName name="____________________________________________hnt16">[5]Rates!$E$117</definedName>
    <definedName name="____________________________________________hnt20">[1]Rates!$E$118</definedName>
    <definedName name="____________________________________________hnt21">[5]Rates!$E$118</definedName>
    <definedName name="____________________________________________hnt25">[1]Rates!$E$119</definedName>
    <definedName name="____________________________________________hnt40">[5]Rates!$E$119</definedName>
    <definedName name="___________________________________________cyt1">[1]Rates!$E$268</definedName>
    <definedName name="___________________________________________hnt15">[1]Rates!$E$117</definedName>
    <definedName name="___________________________________________hnt16">[1]Rates!$E$117</definedName>
    <definedName name="___________________________________________hnt20">[1]Rates!$E$118</definedName>
    <definedName name="___________________________________________hnt21">[1]Rates!$E$118</definedName>
    <definedName name="___________________________________________hnt25">[1]Rates!$E$119</definedName>
    <definedName name="___________________________________________hnt40">[1]Rates!$E$119</definedName>
    <definedName name="__________________________________________cyt1">[1]Rates!$E$268</definedName>
    <definedName name="__________________________________________hnt15">[1]Rates!$E$117</definedName>
    <definedName name="__________________________________________hnt16">[1]Rates!$E$117</definedName>
    <definedName name="__________________________________________hnt20">[1]Rates!$E$118</definedName>
    <definedName name="__________________________________________hnt21">[1]Rates!$E$118</definedName>
    <definedName name="__________________________________________hnt25">[1]Rates!$E$119</definedName>
    <definedName name="__________________________________________hnt40">[1]Rates!$E$119</definedName>
    <definedName name="_________________________________________cyt1">[1]Rates!$E$268</definedName>
    <definedName name="_________________________________________hnt15">[1]Rates!$E$117</definedName>
    <definedName name="_________________________________________hnt16">[1]Rates!$E$117</definedName>
    <definedName name="_________________________________________hnt20">[1]Rates!$E$118</definedName>
    <definedName name="_________________________________________hnt21">[1]Rates!$E$118</definedName>
    <definedName name="_________________________________________hnt25">[1]Rates!$E$119</definedName>
    <definedName name="_________________________________________hnt40">[1]Rates!$E$119</definedName>
    <definedName name="________________________________________cyt1">[1]Rates!$E$268</definedName>
    <definedName name="________________________________________hnt15">[1]Rates!$E$117</definedName>
    <definedName name="________________________________________hnt16">[1]Rates!$E$117</definedName>
    <definedName name="________________________________________hnt20">[1]Rates!$E$118</definedName>
    <definedName name="________________________________________hnt21">[1]Rates!$E$118</definedName>
    <definedName name="________________________________________hnt25">[1]Rates!$E$119</definedName>
    <definedName name="________________________________________hnt40">[1]Rates!$E$119</definedName>
    <definedName name="_______________________________________cyt1">[1]Rates!$E$268</definedName>
    <definedName name="_______________________________________hnt15">[1]Rates!$E$117</definedName>
    <definedName name="_______________________________________hnt16">[1]Rates!$E$117</definedName>
    <definedName name="_______________________________________hnt20">[1]Rates!$E$118</definedName>
    <definedName name="_______________________________________hnt21">[1]Rates!$E$118</definedName>
    <definedName name="_______________________________________hnt25">[1]Rates!$E$119</definedName>
    <definedName name="_______________________________________hnt40">[1]Rates!$E$119</definedName>
    <definedName name="______________________________________cyt1">[1]Rates!$E$268</definedName>
    <definedName name="______________________________________hnt15">[1]Rates!$E$117</definedName>
    <definedName name="______________________________________hnt16">[6]Rates!$E$117</definedName>
    <definedName name="______________________________________hnt20">[1]Rates!$E$118</definedName>
    <definedName name="______________________________________hnt21">[6]Rates!$E$118</definedName>
    <definedName name="______________________________________hnt25">[1]Rates!$E$119</definedName>
    <definedName name="______________________________________hnt40">[6]Rates!$E$119</definedName>
    <definedName name="_____________________________________cyt1">[1]Rates!$E$268</definedName>
    <definedName name="_____________________________________hnt15">[1]Rates!$E$117</definedName>
    <definedName name="_____________________________________hnt16">[1]Rates!$E$117</definedName>
    <definedName name="_____________________________________hnt20">[1]Rates!$E$118</definedName>
    <definedName name="_____________________________________hnt21">[1]Rates!$E$118</definedName>
    <definedName name="_____________________________________hnt25">[1]Rates!$E$119</definedName>
    <definedName name="_____________________________________hnt40">[1]Rates!$E$119</definedName>
    <definedName name="____________________________________cyt1">[1]Rates!$E$268</definedName>
    <definedName name="____________________________________hnt15">[1]Rates!$E$117</definedName>
    <definedName name="____________________________________hnt16">[1]Rates!$E$117</definedName>
    <definedName name="____________________________________hnt20">[1]Rates!$E$118</definedName>
    <definedName name="____________________________________hnt21">[1]Rates!$E$118</definedName>
    <definedName name="____________________________________hnt25">[1]Rates!$E$119</definedName>
    <definedName name="____________________________________hnt40">[1]Rates!$E$119</definedName>
    <definedName name="___________________________________cyt1">[1]Rates!$E$268</definedName>
    <definedName name="___________________________________hnt15">[1]Rates!$E$117</definedName>
    <definedName name="___________________________________hnt16">[3]Rates!$E$117</definedName>
    <definedName name="___________________________________hnt20">[1]Rates!$E$118</definedName>
    <definedName name="___________________________________hnt21">[3]Rates!$E$118</definedName>
    <definedName name="___________________________________hnt25">[1]Rates!$E$119</definedName>
    <definedName name="___________________________________hnt40">[3]Rates!$E$119</definedName>
    <definedName name="__________________________________cyt1">[1]Rates!$E$268</definedName>
    <definedName name="__________________________________hnt15">[1]Rates!$E$117</definedName>
    <definedName name="__________________________________hnt16">[1]Rates!$E$117</definedName>
    <definedName name="__________________________________hnt20">[1]Rates!$E$118</definedName>
    <definedName name="__________________________________hnt21">[1]Rates!$E$118</definedName>
    <definedName name="__________________________________hnt25">[1]Rates!$E$119</definedName>
    <definedName name="__________________________________hnt40">[1]Rates!$E$119</definedName>
    <definedName name="_________________________________cyt1">[1]Rates!$E$268</definedName>
    <definedName name="_________________________________hnt15">[1]Rates!$E$117</definedName>
    <definedName name="_________________________________hnt16">[1]Rates!$E$117</definedName>
    <definedName name="_________________________________hnt20">[1]Rates!$E$118</definedName>
    <definedName name="_________________________________hnt21">[1]Rates!$E$118</definedName>
    <definedName name="_________________________________hnt25">[1]Rates!$E$119</definedName>
    <definedName name="_________________________________hnt40">[1]Rates!$E$119</definedName>
    <definedName name="________________________________cyt1">[1]Rates!$E$268</definedName>
    <definedName name="________________________________hnt15">[1]Rates!$E$117</definedName>
    <definedName name="________________________________hnt16">[4]Rates!$E$117</definedName>
    <definedName name="________________________________hnt20">[1]Rates!$E$118</definedName>
    <definedName name="________________________________hnt21">[4]Rates!$E$118</definedName>
    <definedName name="________________________________hnt25">[1]Rates!$E$119</definedName>
    <definedName name="________________________________hnt40">[4]Rates!$E$119</definedName>
    <definedName name="_______________________________cyt1">[1]Rates!$E$268</definedName>
    <definedName name="_______________________________hnt15">[1]Rates!$E$117</definedName>
    <definedName name="_______________________________hnt16">[1]Rates!$E$117</definedName>
    <definedName name="_______________________________hnt20">[1]Rates!$E$118</definedName>
    <definedName name="_______________________________hnt21">[1]Rates!$E$118</definedName>
    <definedName name="_______________________________hnt25">[1]Rates!$E$119</definedName>
    <definedName name="_______________________________hnt40">[1]Rates!$E$119</definedName>
    <definedName name="______________________________cyt1">[1]Rates!$E$268</definedName>
    <definedName name="______________________________hnt15">[1]Rates!$E$117</definedName>
    <definedName name="______________________________hnt16">[1]Rates!$E$117</definedName>
    <definedName name="______________________________hnt20">[1]Rates!$E$118</definedName>
    <definedName name="______________________________hnt21">[1]Rates!$E$118</definedName>
    <definedName name="______________________________hnt25">[1]Rates!$E$119</definedName>
    <definedName name="______________________________hnt40">[1]Rates!$E$119</definedName>
    <definedName name="_____________________________cyt1">[1]Rates!$E$268</definedName>
    <definedName name="_____________________________hnt15">[1]Rates!$E$117</definedName>
    <definedName name="_____________________________hnt16">[3]Rates!$E$117</definedName>
    <definedName name="_____________________________hnt20">[1]Rates!$E$118</definedName>
    <definedName name="_____________________________hnt21">[3]Rates!$E$118</definedName>
    <definedName name="_____________________________hnt25">[1]Rates!$E$119</definedName>
    <definedName name="_____________________________hnt40">[3]Rates!$E$119</definedName>
    <definedName name="____________________________cyt1">[1]Rates!$E$268</definedName>
    <definedName name="____________________________hnt15">[1]Rates!$E$117</definedName>
    <definedName name="____________________________hnt16">[1]Rates!$E$117</definedName>
    <definedName name="____________________________hnt20">[1]Rates!$E$118</definedName>
    <definedName name="____________________________hnt21">[1]Rates!$E$118</definedName>
    <definedName name="____________________________hnt25">[1]Rates!$E$119</definedName>
    <definedName name="____________________________hnt40">[1]Rates!$E$119</definedName>
    <definedName name="___________________________cyt1">[1]Rates!$E$268</definedName>
    <definedName name="___________________________hnt15">[1]Rates!$E$117</definedName>
    <definedName name="___________________________hnt16">[1]Rates!$E$117</definedName>
    <definedName name="___________________________hnt20">[1]Rates!$E$118</definedName>
    <definedName name="___________________________hnt21">[1]Rates!$E$118</definedName>
    <definedName name="___________________________hnt25">[1]Rates!$E$119</definedName>
    <definedName name="___________________________hnt40">[1]Rates!$E$119</definedName>
    <definedName name="__________________________cyt1">[1]Rates!$E$268</definedName>
    <definedName name="__________________________hnt15">[1]Rates!$E$117</definedName>
    <definedName name="__________________________hnt16">[3]Rates!$E$117</definedName>
    <definedName name="__________________________hnt20">[1]Rates!$E$118</definedName>
    <definedName name="__________________________hnt21">[3]Rates!$E$118</definedName>
    <definedName name="__________________________hnt25">[1]Rates!$E$119</definedName>
    <definedName name="__________________________hnt40">[3]Rates!$E$119</definedName>
    <definedName name="_________________________cyt1">[1]Rates!$E$268</definedName>
    <definedName name="_________________________hnt15">[1]Rates!$E$117</definedName>
    <definedName name="_________________________hnt16">[1]Rates!$E$117</definedName>
    <definedName name="_________________________hnt20">[1]Rates!$E$118</definedName>
    <definedName name="_________________________hnt21">[1]Rates!$E$118</definedName>
    <definedName name="_________________________hnt25">[1]Rates!$E$119</definedName>
    <definedName name="_________________________hnt40">[1]Rates!$E$119</definedName>
    <definedName name="________________________cyt1">[1]Rates!$E$268</definedName>
    <definedName name="________________________hnt15">[1]Rates!$E$117</definedName>
    <definedName name="________________________hnt16">[1]Rates!$E$117</definedName>
    <definedName name="________________________hnt20">[1]Rates!$E$118</definedName>
    <definedName name="________________________hnt21">[1]Rates!$E$118</definedName>
    <definedName name="________________________hnt25">[1]Rates!$E$119</definedName>
    <definedName name="________________________hnt40">[1]Rates!$E$119</definedName>
    <definedName name="_______________________cyt1">[1]Rates!$E$268</definedName>
    <definedName name="_______________________hnt15">[1]Rates!$E$117</definedName>
    <definedName name="_______________________hnt16">[3]Rates!$E$117</definedName>
    <definedName name="_______________________hnt20">[1]Rates!$E$118</definedName>
    <definedName name="_______________________hnt21">[3]Rates!$E$118</definedName>
    <definedName name="_______________________hnt25">[1]Rates!$E$119</definedName>
    <definedName name="_______________________hnt40">[3]Rates!$E$119</definedName>
    <definedName name="______________________cyt1">[1]Rates!$E$268</definedName>
    <definedName name="______________________hnt15">[1]Rates!$E$117</definedName>
    <definedName name="______________________hnt16">[1]Rates!$E$117</definedName>
    <definedName name="______________________hnt20">[1]Rates!$E$118</definedName>
    <definedName name="______________________hnt21">[1]Rates!$E$118</definedName>
    <definedName name="______________________hnt25">[1]Rates!$E$119</definedName>
    <definedName name="______________________hnt40">[1]Rates!$E$119</definedName>
    <definedName name="_____________________cyt1">[1]Rates!$E$268</definedName>
    <definedName name="_____________________hnt15">[1]Rates!$E$117</definedName>
    <definedName name="_____________________hnt16">[1]Rates!$E$117</definedName>
    <definedName name="_____________________hnt20">[1]Rates!$E$118</definedName>
    <definedName name="_____________________hnt21">[1]Rates!$E$118</definedName>
    <definedName name="_____________________hnt25">[1]Rates!$E$119</definedName>
    <definedName name="_____________________hnt40">[1]Rates!$E$119</definedName>
    <definedName name="____________________cyt1">[1]Rates!$E$268</definedName>
    <definedName name="____________________hnt15">[1]Rates!$E$117</definedName>
    <definedName name="____________________hnt16">[1]Rates!$E$117</definedName>
    <definedName name="____________________hnt20">[1]Rates!$E$118</definedName>
    <definedName name="____________________hnt21">[1]Rates!$E$118</definedName>
    <definedName name="____________________hnt25">[1]Rates!$E$119</definedName>
    <definedName name="____________________hnt40">[1]Rates!$E$119</definedName>
    <definedName name="___________________cyt1">[7]Rates!$E$268</definedName>
    <definedName name="___________________hnt15">[7]Rates!$E$117</definedName>
    <definedName name="___________________hnt16">[8]Rates!$E$117</definedName>
    <definedName name="___________________hnt20">[7]Rates!$E$118</definedName>
    <definedName name="___________________hnt21">[8]Rates!$E$118</definedName>
    <definedName name="___________________hnt25">[7]Rates!$E$119</definedName>
    <definedName name="___________________hnt40">[8]Rates!$E$119</definedName>
    <definedName name="__________________cyt1">[1]Rates!$E$268</definedName>
    <definedName name="__________________hnt15">[1]Rates!$E$117</definedName>
    <definedName name="__________________hnt16">[8]Rates!$E$117</definedName>
    <definedName name="__________________hnt20">[1]Rates!$E$118</definedName>
    <definedName name="__________________hnt21">[8]Rates!$E$118</definedName>
    <definedName name="__________________hnt25">[1]Rates!$E$119</definedName>
    <definedName name="__________________hnt40">[8]Rates!$E$119</definedName>
    <definedName name="_________________cyt1">[1]Rates!$E$268</definedName>
    <definedName name="_________________hnt15">[1]Rates!$E$117</definedName>
    <definedName name="_________________hnt16">[8]Rates!$E$117</definedName>
    <definedName name="_________________hnt20">[1]Rates!$E$118</definedName>
    <definedName name="_________________hnt21">[8]Rates!$E$118</definedName>
    <definedName name="_________________hnt25">[1]Rates!$E$119</definedName>
    <definedName name="_________________hnt40">[8]Rates!$E$119</definedName>
    <definedName name="________________cyt1">[8]Rates!$E$268</definedName>
    <definedName name="________________hnt15">[8]Rates!$E$117</definedName>
    <definedName name="________________hnt16">[8]Rates!$E$117</definedName>
    <definedName name="________________hnt20">[8]Rates!$E$118</definedName>
    <definedName name="________________hnt21">[8]Rates!$E$118</definedName>
    <definedName name="________________hnt25">[8]Rates!$E$119</definedName>
    <definedName name="________________hnt40">[8]Rates!$E$119</definedName>
    <definedName name="_______________cyt1">[1]Rates!$E$268</definedName>
    <definedName name="_______________hnt15">[1]Rates!$E$117</definedName>
    <definedName name="_______________hnt16">[8]Rates!$E$117</definedName>
    <definedName name="_______________hnt20">[1]Rates!$E$118</definedName>
    <definedName name="_______________hnt21">[8]Rates!$E$118</definedName>
    <definedName name="_______________hnt25">[1]Rates!$E$119</definedName>
    <definedName name="_______________hnt40">[8]Rates!$E$119</definedName>
    <definedName name="______________cyt1">[1]Rates!$E$268</definedName>
    <definedName name="______________hnt15">[1]Rates!$E$117</definedName>
    <definedName name="______________hnt16">[8]Rates!$E$117</definedName>
    <definedName name="______________hnt20">[1]Rates!$E$118</definedName>
    <definedName name="______________hnt21">[8]Rates!$E$118</definedName>
    <definedName name="______________hnt25">[1]Rates!$E$119</definedName>
    <definedName name="______________hnt40">[8]Rates!$E$119</definedName>
    <definedName name="_____________cyt1">[1]Rates!$E$268</definedName>
    <definedName name="_____________hnt15">[1]Rates!$E$117</definedName>
    <definedName name="_____________hnt16">[8]Rates!$E$117</definedName>
    <definedName name="_____________hnt20">[1]Rates!$E$118</definedName>
    <definedName name="_____________hnt21">[8]Rates!$E$118</definedName>
    <definedName name="_____________hnt25">[1]Rates!$E$119</definedName>
    <definedName name="_____________hnt40">[8]Rates!$E$119</definedName>
    <definedName name="____________cyt1">[1]Rates!$E$268</definedName>
    <definedName name="____________hnt15">[1]Rates!$E$117</definedName>
    <definedName name="____________hnt16">[8]Rates!$E$117</definedName>
    <definedName name="____________hnt20">[1]Rates!$E$118</definedName>
    <definedName name="____________hnt21">[8]Rates!$E$118</definedName>
    <definedName name="____________hnt25">[1]Rates!$E$119</definedName>
    <definedName name="____________hnt40">[8]Rates!$E$119</definedName>
    <definedName name="___________cyt1">[1]Rates!$E$268</definedName>
    <definedName name="___________hnt15">[1]Rates!$E$117</definedName>
    <definedName name="___________hnt16">[8]Rates!$E$117</definedName>
    <definedName name="___________hnt20">[1]Rates!$E$118</definedName>
    <definedName name="___________hnt21">[8]Rates!$E$118</definedName>
    <definedName name="___________hnt25">[1]Rates!$E$119</definedName>
    <definedName name="___________hnt40">[8]Rates!$E$119</definedName>
    <definedName name="__________cyt1">[1]Rates!$E$268</definedName>
    <definedName name="__________hnt15">[1]Rates!$E$117</definedName>
    <definedName name="__________hnt16">[8]Rates!$E$117</definedName>
    <definedName name="__________hnt20">[1]Rates!$E$118</definedName>
    <definedName name="__________hnt21">[8]Rates!$E$118</definedName>
    <definedName name="__________hnt25">[1]Rates!$E$119</definedName>
    <definedName name="__________hnt40">[8]Rates!$E$119</definedName>
    <definedName name="_________cyt1">[1]Rates!$E$268</definedName>
    <definedName name="_________hnt15">[1]Rates!$E$117</definedName>
    <definedName name="_________hnt16">[8]Rates!$E$117</definedName>
    <definedName name="_________hnt20">[1]Rates!$E$118</definedName>
    <definedName name="_________hnt21">[8]Rates!$E$118</definedName>
    <definedName name="_________hnt25">[1]Rates!$E$119</definedName>
    <definedName name="_________hnt40">[8]Rates!$E$119</definedName>
    <definedName name="________cyt1">[1]Rates!$E$268</definedName>
    <definedName name="________hnt15">[1]Rates!$E$117</definedName>
    <definedName name="________hnt16">[8]Rates!$E$117</definedName>
    <definedName name="________hnt20">[1]Rates!$E$118</definedName>
    <definedName name="________hnt21">[8]Rates!$E$118</definedName>
    <definedName name="________hnt25">[1]Rates!$E$119</definedName>
    <definedName name="________hnt40">[8]Rates!$E$119</definedName>
    <definedName name="_______bng200">[9]Rates!$E$282</definedName>
    <definedName name="_______bng250">[9]Rates!$E$283</definedName>
    <definedName name="_______cyt1">[1]Rates!$E$268</definedName>
    <definedName name="_______hnt15">[1]Rates!$E$117</definedName>
    <definedName name="_______hnt16">[8]Rates!$E$117</definedName>
    <definedName name="_______hnt20">[1]Rates!$E$118</definedName>
    <definedName name="_______hnt21">[8]Rates!$E$118</definedName>
    <definedName name="_______hnt25">[1]Rates!$E$119</definedName>
    <definedName name="_______hnt30">[4]Rates!$E$117</definedName>
    <definedName name="_______hnt40">[8]Rates!$E$119</definedName>
    <definedName name="______bng200">[9]Rates!$E$282</definedName>
    <definedName name="______bng250">[9]Rates!$E$283</definedName>
    <definedName name="______cyt1">[1]Rates!$E$268</definedName>
    <definedName name="______hnt15">[1]Rates!$E$117</definedName>
    <definedName name="______hnt16">[8]Rates!$E$117</definedName>
    <definedName name="______hnt20">[1]Rates!$E$118</definedName>
    <definedName name="______hnt21">[8]Rates!$E$118</definedName>
    <definedName name="______hnt25">[1]Rates!$E$119</definedName>
    <definedName name="______hnt30">[4]Rates!$E$117</definedName>
    <definedName name="______hnt40">[8]Rates!$E$119</definedName>
    <definedName name="_____bng200">[10]Rates!$E$282</definedName>
    <definedName name="_____bng250">[10]Rates!$E$283</definedName>
    <definedName name="_____cyt1">[1]Rates!$E$268</definedName>
    <definedName name="_____hn">[4]Rates!$E$117</definedName>
    <definedName name="_____hnt15">[1]Rates!$E$117</definedName>
    <definedName name="_____hnt16">[8]Rates!$E$117</definedName>
    <definedName name="_____hnt20">[1]Rates!$E$118</definedName>
    <definedName name="_____hnt21">[8]Rates!$E$118</definedName>
    <definedName name="_____hnt25">[1]Rates!$E$119</definedName>
    <definedName name="_____hnt30">[4]Rates!$E$117</definedName>
    <definedName name="_____hnt40">[8]Rates!$E$119</definedName>
    <definedName name="____bng200">[9]Rates!$E$282</definedName>
    <definedName name="____bng250">[9]Rates!$E$283</definedName>
    <definedName name="____cyt1">[1]Rates!$E$268</definedName>
    <definedName name="____hnt15">[1]Rates!$E$117</definedName>
    <definedName name="____hnt16">[8]Rates!$E$117</definedName>
    <definedName name="____hnt20">[1]Rates!$E$118</definedName>
    <definedName name="____hnt21">[8]Rates!$E$118</definedName>
    <definedName name="____hnt25">[1]Rates!$E$119</definedName>
    <definedName name="____hnt30">[5]Rates!$E$117</definedName>
    <definedName name="____hnt40">[8]Rates!$E$119</definedName>
    <definedName name="____PV3">[11]Rates!$E$123</definedName>
    <definedName name="___bng200">[9]Rates!$E$282</definedName>
    <definedName name="___bng250">[9]Rates!$E$283</definedName>
    <definedName name="___cyt1">[1]Rates!$E$268</definedName>
    <definedName name="___hnt15">[1]Rates!$E$117</definedName>
    <definedName name="___hnt16">[8]Rates!$E$117</definedName>
    <definedName name="___hnt20">[1]Rates!$E$118</definedName>
    <definedName name="___hnt21">[8]Rates!$E$118</definedName>
    <definedName name="___hnt25">[1]Rates!$E$119</definedName>
    <definedName name="___hnt30">[4]Rates!$E$117</definedName>
    <definedName name="___hnt40">[8]Rates!$E$119</definedName>
    <definedName name="___PV3">[11]Rates!$E$123</definedName>
    <definedName name="__bn">[9]Rates!$E$283</definedName>
    <definedName name="__bng200">[9]Rates!$E$282</definedName>
    <definedName name="__bng250">[9]Rates!$E$283</definedName>
    <definedName name="__cyt1">[1]Rates!$E$268</definedName>
    <definedName name="__hn">[4]Rates!$E$117</definedName>
    <definedName name="__hnt15">[1]Rates!$E$117</definedName>
    <definedName name="__hnt16">[8]Rates!$E$117</definedName>
    <definedName name="__hnt20">[1]Rates!$E$118</definedName>
    <definedName name="__hnt21">[8]Rates!$E$118</definedName>
    <definedName name="__hnt25">[1]Rates!$E$119</definedName>
    <definedName name="__hnt30">[4]Rates!$E$117</definedName>
    <definedName name="__hnt40">[8]Rates!$E$119</definedName>
    <definedName name="__PV3">[11]Rates!$E$123</definedName>
    <definedName name="_bbo160">[11]Rates!$E$27</definedName>
    <definedName name="_bbo200">[11]Rates!$E$28</definedName>
    <definedName name="_bgh160">[11]Rates!$E$25</definedName>
    <definedName name="_bng100">[11]Rates!$E$288</definedName>
    <definedName name="_bng150">[11]Rates!$E$289</definedName>
    <definedName name="_bng200">[12]Rates!$E$282</definedName>
    <definedName name="_bng250">[12]Rates!$E$283</definedName>
    <definedName name="_cyt1">[8]Rates!$E$268</definedName>
    <definedName name="_dwm15">[11]Rates!$E$241</definedName>
    <definedName name="_dwm25">[11]Rates!$E$242</definedName>
    <definedName name="_dwm50">[11]Rates!$E$243</definedName>
    <definedName name="_fgv100">[11]Rates!$E$208</definedName>
    <definedName name="_Fill" hidden="1">#REF!</definedName>
    <definedName name="_fuf3">[11]Rates!$E$138</definedName>
    <definedName name="_gms100">[11]Rates!$E$41</definedName>
    <definedName name="_gms15">[11]Rates!$E$37</definedName>
    <definedName name="_gms25">[11]Rates!$E$38</definedName>
    <definedName name="_gms40">[11]Rates!$E$39</definedName>
    <definedName name="_hnt15">[8]Rates!$E$117</definedName>
    <definedName name="_hnt16">[8]Rates!$E$117</definedName>
    <definedName name="_hnt20">[8]Rates!$E$118</definedName>
    <definedName name="_hnt21">[8]Rates!$E$118</definedName>
    <definedName name="_hnt25">[8]Rates!$E$119</definedName>
    <definedName name="_hnt30">[4]Rates!$E$117</definedName>
    <definedName name="_hnt40">[8]Rates!$E$119</definedName>
    <definedName name="_Key1" hidden="1">#REF!</definedName>
    <definedName name="_Key2" hidden="1">#REF!</definedName>
    <definedName name="_Order1" hidden="1">255</definedName>
    <definedName name="_Order2" hidden="1">255</definedName>
    <definedName name="_pcp200">[11]Rates!$E$51</definedName>
    <definedName name="_PV3">[11]Rates!$E$123</definedName>
    <definedName name="_pwm15">[11]Rates!$E$244</definedName>
    <definedName name="_pwm25">[11]Rates!$E$245</definedName>
    <definedName name="_pwm50">[11]Rates!$E$246</definedName>
    <definedName name="_rec2">'[13]IPC-55SUMWORK'!$A$1:$R$37</definedName>
    <definedName name="_sav25">[14]Rates!$E$220</definedName>
    <definedName name="_Sort" hidden="1">#REF!</definedName>
    <definedName name="_tgv100">[11]Rates!$E$220</definedName>
    <definedName name="_tgv25">[11]Rates!$E$218</definedName>
    <definedName name="_tgv40">[11]Rates!$E$219</definedName>
    <definedName name="_wmc1">[11]Rates!$E$189</definedName>
    <definedName name="AA">#REF!</definedName>
    <definedName name="add">[11]Rates!$J$6</definedName>
    <definedName name="bghg">[9]Rates!$E$282</definedName>
    <definedName name="bzp">[14]Rates!$E$312</definedName>
    <definedName name="ccc">[4]Rates!$E$117</definedName>
    <definedName name="cmass">[8]Rates!$E$123</definedName>
    <definedName name="cock15">[11]Rates!$E$202</definedName>
    <definedName name="cock25">[11]Rates!$E$203</definedName>
    <definedName name="cock50">[11]Rates!$E$204</definedName>
    <definedName name="cpier">[8]Rates!$E$126</definedName>
    <definedName name="cslab">[11]Rates!$E$124</definedName>
    <definedName name="csus">[2]Rates!$E$128</definedName>
    <definedName name="curve">[8]Rates!$E$127</definedName>
    <definedName name="cwall">[2]Rates!$E$125</definedName>
    <definedName name="cytz1">[11]Rates!$E$273</definedName>
    <definedName name="d">[15]Rates!$J$9</definedName>
    <definedName name="ddd">[4]Rates!$E$118</definedName>
    <definedName name="DF">#REF!</definedName>
    <definedName name="dfr">[4]Rates!$E$118</definedName>
    <definedName name="Disbursement">'[16]IPC-49SUMWORK'!$A$1:$R$37</definedName>
    <definedName name="dsdsf">[4]Rates!$E$117</definedName>
    <definedName name="ere">[17]Rates!$E$283</definedName>
    <definedName name="F" hidden="1">#REF!</definedName>
    <definedName name="f150d20">[11]Rates!$E$67</definedName>
    <definedName name="fczt">[11]Rates!$E$264</definedName>
    <definedName name="FD" hidden="1">#REF!</definedName>
    <definedName name="FDG">#REF!</definedName>
    <definedName name="fggf">[9]Rates!$E$283</definedName>
    <definedName name="fine1">[8]Rates!$E$137</definedName>
    <definedName name="fine2">[11]Rates!$E$135</definedName>
    <definedName name="fine3">[8]Rates!$E$139</definedName>
    <definedName name="fine4">[11]Rates!$E$137</definedName>
    <definedName name="fire">[11]Rates!$E$317</definedName>
    <definedName name="G">[3]Rates!$E$126</definedName>
    <definedName name="gghghg">[9]Rates!$E$282</definedName>
    <definedName name="ghhh">[4]Rates!$E$117</definedName>
    <definedName name="gjhj">[9]Rates!$E$283</definedName>
    <definedName name="gjin">[8]Rates!$E$143</definedName>
    <definedName name="gjina">[8]Rates!$E$143</definedName>
    <definedName name="gmsp15">[11]Rates!$E$43</definedName>
    <definedName name="gmsp25">[11]Rates!$E$44</definedName>
    <definedName name="gmsp50">[11]Rates!$E$45</definedName>
    <definedName name="hxs">[8]Rates!$L$12</definedName>
    <definedName name="hxsa">[8]Rates!$L$12</definedName>
    <definedName name="insp1">[2]Rates!$E$185</definedName>
    <definedName name="insp2">[2]Rates!$E$186</definedName>
    <definedName name="insp3">[2]Rates!$E$187</definedName>
    <definedName name="jhpd">[11]Rates!$E$269</definedName>
    <definedName name="jkkk">[4]Rates!$E$117</definedName>
    <definedName name="m">#REF!</definedName>
    <definedName name="mesh142">[8]Rates!$E$144</definedName>
    <definedName name="mesh150">[8]Rates!$E$144</definedName>
    <definedName name="mkhl">[11]Rates!$J$1</definedName>
    <definedName name="mkhl1">[18]Rates!$J$1</definedName>
    <definedName name="N">[19]Rates!$E$126</definedName>
    <definedName name="Nyamira">[19]Rates!$E$118</definedName>
    <definedName name="oko">[11]Rates!$J$11</definedName>
    <definedName name="pcp">[11]Rates!$E$259</definedName>
    <definedName name="prc">[2]Rates!$E$129</definedName>
    <definedName name="_xlnm.Print_Area" localSheetId="2">'Dayworks Schedule'!$A$1:$F$30</definedName>
    <definedName name="_xlnm.Print_Area" localSheetId="0">'Summary Sheet'!$A$1:$F$23</definedName>
    <definedName name="_xlnm.Print_Area" localSheetId="1">'Thangatha BOQ'!$A$1:$F$88</definedName>
    <definedName name="_xlnm.Print_Area">#REF!</definedName>
    <definedName name="PV">[11]Rates!$E$126</definedName>
    <definedName name="rgqb">[8]Rates!$E$253</definedName>
    <definedName name="rgqb1">[8]Rates!$E$253</definedName>
    <definedName name="rgwc">[8]Rates!$E$256</definedName>
    <definedName name="rgwcc">[8]Rates!$E$256</definedName>
    <definedName name="rgwt">[11]Rates!$E$261</definedName>
    <definedName name="rocka">[11]Rates!$E$112</definedName>
    <definedName name="rockb">[11]Rates!$E$113</definedName>
    <definedName name="rockc">[11]Rates!$E$114</definedName>
    <definedName name="rough">[11]Rates!$E$133</definedName>
    <definedName name="sdd">[9]Rates!$E$283</definedName>
    <definedName name="sddd">[4]Rates!$E$117</definedName>
    <definedName name="sluv100">[11]Rates!$E$233</definedName>
    <definedName name="sluv150">[11]Rates!$E$234</definedName>
    <definedName name="tgms">[11]Rates!$E$107</definedName>
    <definedName name="tr">[20]Rates!$E$117</definedName>
    <definedName name="trans">[11]Rates!$E$121</definedName>
    <definedName name="tree1">[11]Rates!$E$5</definedName>
    <definedName name="tree2">[11]Rates!$E$6</definedName>
    <definedName name="tree3">[11]Rates!$E$7</definedName>
    <definedName name="tzxs">[11]Rates!$J$8</definedName>
    <definedName name="v12c15">[11]Rates!$E$176</definedName>
    <definedName name="vv">#REF!</definedName>
    <definedName name="wo12d16">[11]Rates!$E$147</definedName>
    <definedName name="wo16d15">[11]Rates!$E$157</definedName>
    <definedName name="wzsz">[2]Rates!$E$265</definedName>
    <definedName name="ygj1">[11]Rates!$E$314</definedName>
    <definedName name="yhnt">[11]Rates!$E$120</definedName>
    <definedName name="zgjf100">[11]Rates!$E$301</definedName>
    <definedName name="zgjf150">[11]Rates!$E$302</definedName>
    <definedName name="zgjf80">[14]Rates!$E$291</definedName>
    <definedName name="zhfl">[11]Rates!$J$5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2" i="1" l="1"/>
  <c r="D78" i="1"/>
  <c r="D72" i="1"/>
  <c r="D65" i="1"/>
  <c r="D61" i="1"/>
  <c r="D60" i="1"/>
  <c r="D56" i="1"/>
  <c r="D54" i="1"/>
  <c r="F54" i="1" s="1"/>
  <c r="D52" i="1"/>
  <c r="F38" i="1"/>
  <c r="F29" i="1" l="1"/>
  <c r="F40" i="1"/>
  <c r="F43" i="1"/>
  <c r="F45" i="1" s="1"/>
  <c r="F48" i="1" l="1"/>
  <c r="F27" i="1"/>
  <c r="F25" i="1"/>
  <c r="F19" i="1"/>
  <c r="F9" i="1" l="1"/>
  <c r="D74" i="1" l="1"/>
  <c r="F80" i="1"/>
  <c r="F82" i="1"/>
  <c r="D68" i="1" l="1"/>
  <c r="F68" i="1" l="1"/>
  <c r="F7" i="2" l="1"/>
  <c r="F74" i="1"/>
  <c r="F72" i="1"/>
  <c r="F78" i="1"/>
  <c r="F76" i="1"/>
  <c r="F84" i="1" l="1"/>
  <c r="F11" i="2" s="1"/>
  <c r="F52" i="1"/>
  <c r="F60" i="1"/>
  <c r="F21" i="1" l="1"/>
  <c r="F23" i="1" l="1"/>
  <c r="F17" i="1"/>
  <c r="F15" i="1"/>
  <c r="F13" i="1"/>
  <c r="F11" i="1"/>
  <c r="F7" i="1"/>
  <c r="F31" i="1" l="1"/>
  <c r="F33" i="1" s="1"/>
  <c r="F87" i="1"/>
  <c r="F88" i="1" l="1"/>
  <c r="F13" i="2" s="1"/>
  <c r="F61" i="1" l="1"/>
  <c r="F65" i="1"/>
  <c r="F56" i="1"/>
  <c r="F69" i="1" l="1"/>
  <c r="F9" i="2" s="1"/>
  <c r="F5" i="2"/>
  <c r="F15" i="2" l="1"/>
  <c r="F17" i="2" s="1"/>
  <c r="F19" i="2" l="1"/>
  <c r="F21" i="2" l="1"/>
  <c r="F23" i="2" s="1"/>
</calcChain>
</file>

<file path=xl/sharedStrings.xml><?xml version="1.0" encoding="utf-8"?>
<sst xmlns="http://schemas.openxmlformats.org/spreadsheetml/2006/main" count="188" uniqueCount="136">
  <si>
    <t>ITEM</t>
  </si>
  <si>
    <t>ITEM DESCRIPTION</t>
  </si>
  <si>
    <t>UNIT</t>
  </si>
  <si>
    <t>QUANTITY</t>
  </si>
  <si>
    <t>RATE [KSh]</t>
  </si>
  <si>
    <t>AMOUNT [KSh]</t>
  </si>
  <si>
    <t>Bill No. 1 Preliminary and General Items</t>
  </si>
  <si>
    <t>Contractual Requirements</t>
  </si>
  <si>
    <t>LS</t>
  </si>
  <si>
    <t>%</t>
  </si>
  <si>
    <t>CM</t>
  </si>
  <si>
    <t>SM</t>
  </si>
  <si>
    <t>CONCRETE WORKS</t>
  </si>
  <si>
    <t>Insitu concrete</t>
  </si>
  <si>
    <t>Provide all materials and fix at sites; fabric reinforcement no. A142 mesh size 150 x 150mm weighing 2.22 kg per m2 , including Bends, tying Wire and spacer blocks; fabric reinforcement with minimum 150mm wide side and end laps, laid in bed</t>
  </si>
  <si>
    <t>Reinforcement</t>
  </si>
  <si>
    <t>GRAND TOTAL</t>
  </si>
  <si>
    <t>TOTAL BILL NO. 1</t>
  </si>
  <si>
    <t>No</t>
  </si>
  <si>
    <t>BILL NO 1:PRELIMINARIES</t>
  </si>
  <si>
    <t>GRAND SUMMARY</t>
  </si>
  <si>
    <t>Total for Bill No. 4</t>
  </si>
  <si>
    <t>Sub-Total</t>
  </si>
  <si>
    <t>No.</t>
  </si>
  <si>
    <t>Provide and maintain signboard as directed by the Engineer. Rate to be inclusive of removal after completion - location and design to be in accordance with TWWDA standard sign board design drawings and as directed by the Engineer</t>
  </si>
  <si>
    <t>Allow for production of as built drawings, to be submitted to the project engineer after completion of works</t>
  </si>
  <si>
    <t>Excavate in normal material from the damaged spillway area ; and cutting to stock pile as directed by site engineer</t>
  </si>
  <si>
    <t>Fill and compact with approved murram at 300mm intervals to achieve spillway levels.</t>
  </si>
  <si>
    <t>Formwork</t>
  </si>
  <si>
    <r>
      <rPr>
        <sz val="12"/>
        <rFont val="Times New Roman"/>
        <family val="1"/>
      </rPr>
      <t>m</t>
    </r>
    <r>
      <rPr>
        <vertAlign val="superscript"/>
        <sz val="12"/>
        <rFont val="Times New Roman"/>
        <family val="1"/>
      </rPr>
      <t>3</t>
    </r>
  </si>
  <si>
    <r>
      <rPr>
        <sz val="12"/>
        <rFont val="Times New Roman"/>
        <family val="1"/>
      </rPr>
      <t>m</t>
    </r>
    <r>
      <rPr>
        <vertAlign val="superscript"/>
        <sz val="12"/>
        <rFont val="Times New Roman"/>
        <family val="1"/>
      </rPr>
      <t>2</t>
    </r>
    <r>
      <rPr>
        <sz val="11"/>
        <color theme="1"/>
        <rFont val="Calibri"/>
        <family val="2"/>
        <scheme val="minor"/>
      </rPr>
      <t/>
    </r>
  </si>
  <si>
    <t xml:space="preserve">THE WHOLE OF THIS BILL IS PROVISIONAL </t>
  </si>
  <si>
    <t>BILL NO.2 TOTAL CARRIED OVER TO SUMMARY PAGE</t>
  </si>
  <si>
    <t>EARTHWORKS</t>
  </si>
  <si>
    <t>3.1.1</t>
  </si>
  <si>
    <t>3.1.2</t>
  </si>
  <si>
    <t>3.2.1</t>
  </si>
  <si>
    <t>3.2.2</t>
  </si>
  <si>
    <t>TOTAL BILL NO 3</t>
  </si>
  <si>
    <t>4.1</t>
  </si>
  <si>
    <t>4.2</t>
  </si>
  <si>
    <t>4.3</t>
  </si>
  <si>
    <t>4.4</t>
  </si>
  <si>
    <t>BILL NO 2:DAYWORKS</t>
  </si>
  <si>
    <t>BILL NO 3:SPILLWAY REHABILITATION</t>
  </si>
  <si>
    <t>4.5</t>
  </si>
  <si>
    <t>4.6</t>
  </si>
  <si>
    <t>Provide all materials, mix, place and compact 50mm concrete class 15 blinding concrete along the spillway bed and spillway side slopes</t>
  </si>
  <si>
    <t>Provide and fix in place vertical formwork to achieve class F2 finish</t>
  </si>
  <si>
    <t>Bill No. 3 Spillway Rehabilitation Works</t>
  </si>
  <si>
    <t>3.3.1</t>
  </si>
  <si>
    <t>Bill No. 4 Gabion Box Protection works</t>
  </si>
  <si>
    <t>Bill No. 5 Fencing Works</t>
  </si>
  <si>
    <t>BILL NO 5:FENCING WORKS</t>
  </si>
  <si>
    <t>BILL NO 4:GABION BOX PROTECTION WORKS</t>
  </si>
  <si>
    <t>Provide all materials, mix, place and compact 75mm concrete class 25/20 reinforced concrete along the spillway for the culvert concrete surround and spillway bed.</t>
  </si>
  <si>
    <t>Provide all materials, mix, place and compact 100mm concrete class 20/30 plum concrete along and on the gabions.</t>
  </si>
  <si>
    <r>
      <t>Provide and place approved geotextile fabric of non-woven polyester material with a minimum weight of 270 g/m</t>
    </r>
    <r>
      <rPr>
        <vertAlign val="superscript"/>
        <sz val="12"/>
        <rFont val="Times New Roman"/>
        <family val="1"/>
      </rPr>
      <t>2</t>
    </r>
    <r>
      <rPr>
        <sz val="12"/>
        <rFont val="Times New Roman"/>
        <family val="1"/>
      </rPr>
      <t xml:space="preserve"> and minimum thickness of 2.3mm behind gabion boxes and on stabilized surface.</t>
    </r>
  </si>
  <si>
    <t>m</t>
  </si>
  <si>
    <t>Allow for Contractors All Risk Insurance inclusive of the Works, Contractor's Plant and Equipment</t>
  </si>
  <si>
    <t>Allow for provision of Performance Security for the works.</t>
  </si>
  <si>
    <t>Allow for Contractors Campsite  establishment and  removal on completion, mobilization of personel, plant and equipment and demobilization upon completion of works.</t>
  </si>
  <si>
    <t>Allow for insurance of workers and injuries including Third Party Insurance in accordance with statutory requirements (WIBA)</t>
  </si>
  <si>
    <t xml:space="preserve">PC </t>
  </si>
  <si>
    <t>Sum</t>
  </si>
  <si>
    <t>Allow a Provisional Sum of Kshs 300,000 to cover supervision costs of Engineers assigned on the project from TWWDA head office to cover expenses for communication, transport, allowances etc to be expended as directed by the Engineer.</t>
  </si>
  <si>
    <t>Allow for Monthly Provisional Sum for Cost of Site meetings to be spent as instructed by the Engineer</t>
  </si>
  <si>
    <t>Months</t>
  </si>
  <si>
    <t>Item</t>
  </si>
  <si>
    <t>Prov sum</t>
  </si>
  <si>
    <t>Add …….% for profit, administration, attendance upon, overheads, etc. for Item above</t>
  </si>
  <si>
    <t>DAYWORKS</t>
  </si>
  <si>
    <t>Add 16% VAT</t>
  </si>
  <si>
    <t>Sub-Total 1</t>
  </si>
  <si>
    <t>Contractor overheads and profits for items 1.6 to 1.13</t>
  </si>
  <si>
    <t>3.1.3</t>
  </si>
  <si>
    <t>Extra over excavations for excavation in hard rock to stock pile as directed by site engineer</t>
  </si>
  <si>
    <t>2.2.1</t>
  </si>
  <si>
    <t>2.1.1</t>
  </si>
  <si>
    <t>Excavate for gabions in soft material depth 3 - 4.5m.</t>
  </si>
  <si>
    <t xml:space="preserve">Fill and compact with adequate 300mm thick approved murram material to receive gabions.  </t>
  </si>
  <si>
    <t>Provide, place and fill gabion boxes (2.0mX1.0mX1.0m) fastened together on the R.H.S embankment as directed by the Engineer and as per the Drawings.</t>
  </si>
  <si>
    <t>Provide, place and fill 0.3m (2.0mX1.0mX0.3m) thick gabion matresses on the spillway bed to the Engineers' satisfaction.</t>
  </si>
  <si>
    <t>Provide and Erect a chain link fence around the embankment area to include precast 100 X 100 X 2440mm high cranked reinforced concrete posts at 2m intervals with strainer posts at the corners as shown in the Drawings.</t>
  </si>
  <si>
    <t xml:space="preserve">DAYWORKS SCHEDULE </t>
  </si>
  <si>
    <t>DESCRIPTION</t>
  </si>
  <si>
    <t>Unit</t>
  </si>
  <si>
    <t>QTY</t>
  </si>
  <si>
    <t>RATE (KSHS)</t>
  </si>
  <si>
    <t>AMOUNT (KSHS)</t>
  </si>
  <si>
    <t>LABOUR</t>
  </si>
  <si>
    <t xml:space="preserve">The rates should include for all costs, such as insurance, travelling time, overtime, accommodation, use of small tools of trade, supervision, overheads and profit.  Only time engaged upon work will be paid for: </t>
  </si>
  <si>
    <t>4.1.1</t>
  </si>
  <si>
    <t xml:space="preserve">Unskilled labour </t>
  </si>
  <si>
    <t>Hrs</t>
  </si>
  <si>
    <t>4.1.2</t>
  </si>
  <si>
    <t xml:space="preserve">Semi-skilled labour </t>
  </si>
  <si>
    <t>4.1.3</t>
  </si>
  <si>
    <t xml:space="preserve">Skilled Labour </t>
  </si>
  <si>
    <r>
      <rPr>
        <b/>
        <sz val="11"/>
        <color indexed="8"/>
        <rFont val="Times New Roman"/>
        <family val="1"/>
      </rPr>
      <t>PLANT</t>
    </r>
    <r>
      <rPr>
        <sz val="11"/>
        <color indexed="8"/>
        <rFont val="Times New Roman"/>
        <family val="1"/>
      </rPr>
      <t xml:space="preserve"> </t>
    </r>
  </si>
  <si>
    <t>The rates should be included for all operational and maintenance costs, fuel, oil, operators, turn boys, Supervision, overhead and profits.  Only the time employed on work will be paid for and the rates should include the idle, travelling and overtime.</t>
  </si>
  <si>
    <t>4.2.1</t>
  </si>
  <si>
    <t>Compressor CP with 2 jacks</t>
  </si>
  <si>
    <t>4.2.2</t>
  </si>
  <si>
    <t xml:space="preserve">Concrete vibrator (petrol or diesel) </t>
  </si>
  <si>
    <t>4.2.3</t>
  </si>
  <si>
    <t xml:space="preserve">Portable water pump 50mp 50mm inclusive of hoses, couplings, valves and strainer) </t>
  </si>
  <si>
    <t>4.2.4</t>
  </si>
  <si>
    <t>Concrete mixer</t>
  </si>
  <si>
    <t>4.2.5</t>
  </si>
  <si>
    <t>Backhoe Excavator</t>
  </si>
  <si>
    <r>
      <rPr>
        <b/>
        <sz val="11"/>
        <color indexed="8"/>
        <rFont val="Times New Roman"/>
        <family val="1"/>
      </rPr>
      <t>MATERIALS</t>
    </r>
    <r>
      <rPr>
        <sz val="11"/>
        <color indexed="8"/>
        <rFont val="Times New Roman"/>
        <family val="1"/>
      </rPr>
      <t xml:space="preserve"> </t>
    </r>
  </si>
  <si>
    <t>4.3.1</t>
  </si>
  <si>
    <t xml:space="preserve">Ordinary Portland cement </t>
  </si>
  <si>
    <t xml:space="preserve">tonne </t>
  </si>
  <si>
    <t>4.3.2</t>
  </si>
  <si>
    <t>Mild steel/High yield steel</t>
  </si>
  <si>
    <t>4.3.3</t>
  </si>
  <si>
    <t>Murram</t>
  </si>
  <si>
    <t>4.3.4</t>
  </si>
  <si>
    <t>River sand</t>
  </si>
  <si>
    <t>4.3.5</t>
  </si>
  <si>
    <t>Hard core</t>
  </si>
  <si>
    <r>
      <t>m</t>
    </r>
    <r>
      <rPr>
        <vertAlign val="superscript"/>
        <sz val="12"/>
        <color theme="1"/>
        <rFont val="Arial Narrow"/>
        <family val="2"/>
      </rPr>
      <t>3</t>
    </r>
  </si>
  <si>
    <t>Rate Only</t>
  </si>
  <si>
    <r>
      <t xml:space="preserve">Allow a provisional sum of </t>
    </r>
    <r>
      <rPr>
        <b/>
        <sz val="12"/>
        <color theme="1"/>
        <rFont val="Times New Roman"/>
        <family val="1"/>
      </rPr>
      <t>KSh. 100,000</t>
    </r>
    <r>
      <rPr>
        <sz val="12"/>
        <color theme="1"/>
        <rFont val="Times New Roman"/>
        <family val="1"/>
      </rPr>
      <t xml:space="preserve"> for Material testing of works during construction e.g. soil samples, concrete etc.</t>
    </r>
  </si>
  <si>
    <r>
      <t xml:space="preserve">Allow Provisional sum of </t>
    </r>
    <r>
      <rPr>
        <b/>
        <sz val="12"/>
        <color theme="1"/>
        <rFont val="Times New Roman"/>
        <family val="1"/>
      </rPr>
      <t>ksh 100,000</t>
    </r>
    <r>
      <rPr>
        <sz val="12"/>
        <color theme="1"/>
        <rFont val="Times New Roman"/>
        <family val="1"/>
      </rPr>
      <t xml:space="preserve"> for Setting Out and Survey of the Works as directed by the Engineer in accordance with the General Conditions of Contract Document.</t>
    </r>
  </si>
  <si>
    <r>
      <t xml:space="preserve">Allow a provisional sum of </t>
    </r>
    <r>
      <rPr>
        <b/>
        <sz val="12"/>
        <color theme="1"/>
        <rFont val="Times New Roman"/>
        <family val="1"/>
      </rPr>
      <t>Ksh. 200,000</t>
    </r>
    <r>
      <rPr>
        <sz val="12"/>
        <color theme="1"/>
        <rFont val="Times New Roman"/>
        <family val="1"/>
      </rPr>
      <t xml:space="preserve"> for project's Commissioning (plaque etc.) as per Resident Engineer's instructions.</t>
    </r>
  </si>
  <si>
    <t>Allow a provisional sum of Kshs.150,000 for utilisation under schedule of dayworks for labour</t>
  </si>
  <si>
    <t>Allow a provisional sum of Kshs.100,000 for utilisation under schedule of dayworks for materials</t>
  </si>
  <si>
    <t>Add 7.5% contigencies</t>
  </si>
  <si>
    <r>
      <t>Allow a provisional sum of</t>
    </r>
    <r>
      <rPr>
        <b/>
        <sz val="12"/>
        <color theme="1"/>
        <rFont val="Times New Roman"/>
        <family val="1"/>
      </rPr>
      <t xml:space="preserve"> KSh.4,000,000</t>
    </r>
    <r>
      <rPr>
        <sz val="12"/>
        <color theme="1"/>
        <rFont val="Times New Roman"/>
        <family val="1"/>
      </rPr>
      <t xml:space="preserve"> for outstanding compensation of land owners/ land acquisition as directed by the Employer</t>
    </r>
  </si>
  <si>
    <t xml:space="preserve"> ITEM DESCRIPTION</t>
  </si>
  <si>
    <t>AMOUNT (KES)</t>
  </si>
  <si>
    <t xml:space="preserve">ADJUSTED BOQS FOR IGEMBE CLUSTER WATER PROJECT. – LOT II: THANGATHA DAM SPILLWAY WORKS  </t>
  </si>
  <si>
    <t>TWWDA/T/002/2025-2026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</si>
</sst>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_(* #,##0_);_(* \(#,##0\);_(* &quot;-&quot;??_);_(@_)"/>
    <numFmt numFmtId="167" formatCode="_-* #,##0_-;\-* #,##0_-;_-* &quot;-&quot;??_-;_-@_-"/>
    <numFmt numFmtId="168" formatCode="&quot; &quot;* #,##0.00&quot; &quot;;&quot; &quot;* \(#,##0.00\);&quot; &quot;* &quot;-&quot;??&quot; &quot;"/>
    <numFmt numFmtId="169" formatCode="0.0%"/>
    <numFmt numFmtId="170" formatCode="_-* #,##0.0_-;\-* #,##0.0_-;_-* &quot;-&quot;??_-;_-@_-"/>
  </numFmts>
  <fonts count="22" x14ac:knownFonts="1">
    <font>
      <sz val="11"/>
      <color theme="1"/>
      <name val="Calibri"/>
      <family val="2"/>
      <scheme val="minor"/>
    </font>
    <font>
      <sz val="11"/>
      <color theme="1"/>
      <name val="Calibri"/>
      <family val="2"/>
      <scheme val="minor"/>
    </font>
    <font>
      <b/>
      <sz val="12"/>
      <name val="Times New Roman"/>
      <family val="1"/>
    </font>
    <font>
      <sz val="12"/>
      <name val="Times New Roman"/>
      <family val="1"/>
    </font>
    <font>
      <b/>
      <sz val="12"/>
      <color rgb="FFFF0000"/>
      <name val="Times New Roman"/>
      <family val="1"/>
    </font>
    <font>
      <sz val="10"/>
      <name val="Arial"/>
      <family val="2"/>
    </font>
    <font>
      <b/>
      <sz val="12"/>
      <color theme="1"/>
      <name val="Times New Roman"/>
      <family val="1"/>
    </font>
    <font>
      <sz val="12"/>
      <color theme="1"/>
      <name val="Times New Roman"/>
      <family val="1"/>
    </font>
    <font>
      <sz val="12"/>
      <color rgb="FF000000"/>
      <name val="Times New Roman"/>
      <family val="1"/>
    </font>
    <font>
      <b/>
      <sz val="12"/>
      <color rgb="FF000000"/>
      <name val="Times New Roman"/>
      <family val="1"/>
    </font>
    <font>
      <b/>
      <sz val="14"/>
      <name val="Times New Roman"/>
      <family val="1"/>
    </font>
    <font>
      <b/>
      <sz val="14"/>
      <color theme="1"/>
      <name val="Times New Roman"/>
      <family val="1"/>
    </font>
    <font>
      <sz val="11"/>
      <name val="Calibri"/>
      <family val="2"/>
      <scheme val="minor"/>
    </font>
    <font>
      <vertAlign val="superscript"/>
      <sz val="12"/>
      <name val="Times New Roman"/>
      <family val="1"/>
    </font>
    <font>
      <b/>
      <sz val="11"/>
      <color theme="1"/>
      <name val="Times New Roman"/>
      <family val="1"/>
    </font>
    <font>
      <sz val="11"/>
      <color theme="1"/>
      <name val="Times New Roman"/>
      <family val="1"/>
    </font>
    <font>
      <sz val="12"/>
      <color theme="1"/>
      <name val="Arial"/>
      <family val="2"/>
    </font>
    <font>
      <sz val="11"/>
      <color indexed="8"/>
      <name val="Calibri"/>
      <family val="2"/>
    </font>
    <font>
      <b/>
      <sz val="11"/>
      <color indexed="8"/>
      <name val="Times New Roman"/>
      <family val="1"/>
    </font>
    <font>
      <sz val="11"/>
      <color indexed="8"/>
      <name val="Times New Roman"/>
      <family val="1"/>
    </font>
    <font>
      <sz val="12"/>
      <color theme="1"/>
      <name val="Arial Narrow"/>
      <family val="2"/>
    </font>
    <font>
      <vertAlign val="superscript"/>
      <sz val="12"/>
      <color theme="1"/>
      <name val="Arial Narrow"/>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indexed="9"/>
        <bgColor auto="1"/>
      </patternFill>
    </fill>
    <fill>
      <patternFill patternType="solid">
        <fgColor rgb="FFFFFF0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right style="thin">
        <color indexed="64"/>
      </right>
      <top style="hair">
        <color indexed="64"/>
      </top>
      <bottom style="hair">
        <color indexed="64"/>
      </bottom>
      <diagonal/>
    </border>
    <border>
      <left style="medium">
        <color indexed="8"/>
      </left>
      <right style="thin">
        <color indexed="10"/>
      </right>
      <top style="medium">
        <color indexed="8"/>
      </top>
      <bottom style="thin">
        <color indexed="8"/>
      </bottom>
      <diagonal/>
    </border>
    <border>
      <left style="thin">
        <color indexed="10"/>
      </left>
      <right style="thin">
        <color indexed="10"/>
      </right>
      <top style="medium">
        <color indexed="8"/>
      </top>
      <bottom style="thin">
        <color indexed="8"/>
      </bottom>
      <diagonal/>
    </border>
    <border>
      <left style="thin">
        <color indexed="10"/>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s>
  <cellStyleXfs count="11">
    <xf numFmtId="0" fontId="0" fillId="0" borderId="0"/>
    <xf numFmtId="164" fontId="1" fillId="0" borderId="0" applyFont="0" applyFill="0" applyBorder="0" applyAlignment="0" applyProtection="0"/>
    <xf numFmtId="0" fontId="3" fillId="0" borderId="0"/>
    <xf numFmtId="0" fontId="3" fillId="0" borderId="0"/>
    <xf numFmtId="164" fontId="5" fillId="0" borderId="0" applyFont="0" applyFill="0" applyBorder="0" applyAlignment="0" applyProtection="0"/>
    <xf numFmtId="9" fontId="1"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0" fontId="17" fillId="0" borderId="0" applyNumberFormat="0" applyFill="0" applyBorder="0" applyProtection="0"/>
  </cellStyleXfs>
  <cellXfs count="156">
    <xf numFmtId="0" fontId="0" fillId="0" borderId="0" xfId="0"/>
    <xf numFmtId="2" fontId="2" fillId="0" borderId="1" xfId="2" applyNumberFormat="1" applyFont="1" applyBorder="1" applyAlignment="1">
      <alignment horizontal="center" vertical="center" wrapText="1"/>
    </xf>
    <xf numFmtId="0" fontId="2" fillId="0" borderId="1" xfId="2" applyFont="1" applyBorder="1" applyAlignment="1">
      <alignment horizontal="center" vertical="center"/>
    </xf>
    <xf numFmtId="0" fontId="2" fillId="0" borderId="1" xfId="2" applyFont="1" applyBorder="1" applyAlignment="1">
      <alignment horizontal="center" vertical="center" wrapText="1"/>
    </xf>
    <xf numFmtId="2" fontId="2" fillId="0" borderId="1" xfId="3" applyNumberFormat="1" applyFont="1" applyBorder="1" applyAlignment="1">
      <alignment horizontal="center" vertical="center" wrapText="1"/>
    </xf>
    <xf numFmtId="0" fontId="4" fillId="0" borderId="1" xfId="3" applyFont="1" applyBorder="1" applyAlignment="1">
      <alignment horizontal="center" vertical="center"/>
    </xf>
    <xf numFmtId="0" fontId="2" fillId="0" borderId="1" xfId="3" applyFont="1" applyBorder="1" applyAlignment="1">
      <alignment horizontal="center" vertical="center" wrapText="1"/>
    </xf>
    <xf numFmtId="164" fontId="3" fillId="0" borderId="1" xfId="1" applyFont="1" applyBorder="1" applyAlignment="1">
      <alignment horizontal="center" vertical="center" wrapText="1"/>
    </xf>
    <xf numFmtId="2" fontId="2" fillId="2" borderId="1" xfId="4" applyNumberFormat="1" applyFont="1" applyFill="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horizontal="center" vertical="center"/>
    </xf>
    <xf numFmtId="164" fontId="3" fillId="0" borderId="1" xfId="1" applyFont="1" applyBorder="1" applyAlignment="1">
      <alignment horizontal="center" vertical="center"/>
    </xf>
    <xf numFmtId="0" fontId="8" fillId="0" borderId="1" xfId="0" applyFont="1" applyBorder="1" applyAlignment="1">
      <alignment vertical="center" wrapText="1"/>
    </xf>
    <xf numFmtId="3" fontId="8" fillId="0" borderId="1" xfId="0" applyNumberFormat="1" applyFont="1" applyBorder="1" applyAlignment="1">
      <alignment horizontal="righ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3" fontId="7" fillId="0" borderId="1" xfId="0" applyNumberFormat="1" applyFont="1" applyBorder="1" applyAlignment="1">
      <alignment vertical="center" wrapText="1"/>
    </xf>
    <xf numFmtId="0" fontId="7" fillId="0" borderId="0" xfId="0" applyFont="1"/>
    <xf numFmtId="0" fontId="7" fillId="0" borderId="1" xfId="0" applyFont="1" applyBorder="1"/>
    <xf numFmtId="0" fontId="7" fillId="0" borderId="1" xfId="0" applyFont="1" applyBorder="1" applyAlignment="1">
      <alignment wrapText="1"/>
    </xf>
    <xf numFmtId="4" fontId="9" fillId="0" borderId="1" xfId="0" applyNumberFormat="1" applyFont="1" applyBorder="1" applyAlignment="1">
      <alignment vertical="center" wrapText="1"/>
    </xf>
    <xf numFmtId="0" fontId="7" fillId="0" borderId="1" xfId="0" applyFont="1" applyBorder="1" applyAlignment="1">
      <alignment horizontal="center"/>
    </xf>
    <xf numFmtId="4" fontId="8" fillId="0" borderId="0" xfId="0" applyNumberFormat="1" applyFont="1" applyAlignment="1">
      <alignment vertical="center" wrapText="1"/>
    </xf>
    <xf numFmtId="0" fontId="7" fillId="0" borderId="1" xfId="0" applyFont="1" applyBorder="1" applyAlignment="1">
      <alignment horizontal="left" wrapText="1"/>
    </xf>
    <xf numFmtId="165" fontId="2" fillId="2" borderId="1" xfId="4" applyNumberFormat="1" applyFont="1" applyFill="1" applyBorder="1" applyAlignment="1">
      <alignment horizontal="center" vertical="center" wrapText="1"/>
    </xf>
    <xf numFmtId="165" fontId="10" fillId="2" borderId="1" xfId="4" applyNumberFormat="1" applyFont="1" applyFill="1" applyBorder="1" applyAlignment="1">
      <alignment horizontal="center" vertical="center" wrapText="1"/>
    </xf>
    <xf numFmtId="165" fontId="3" fillId="2" borderId="1" xfId="4" applyNumberFormat="1" applyFont="1" applyFill="1" applyBorder="1" applyAlignment="1">
      <alignment horizontal="center" vertical="center" wrapText="1"/>
    </xf>
    <xf numFmtId="0" fontId="11" fillId="0" borderId="1" xfId="0" applyFont="1" applyBorder="1" applyAlignment="1">
      <alignment horizontal="center"/>
    </xf>
    <xf numFmtId="0" fontId="7" fillId="0" borderId="1" xfId="0" applyFont="1" applyBorder="1" applyAlignment="1">
      <alignment vertical="center"/>
    </xf>
    <xf numFmtId="0" fontId="6" fillId="0" borderId="1" xfId="0" applyFont="1" applyBorder="1"/>
    <xf numFmtId="0" fontId="6" fillId="0" borderId="1" xfId="0" applyFont="1" applyBorder="1" applyAlignment="1">
      <alignment horizontal="left"/>
    </xf>
    <xf numFmtId="0" fontId="3" fillId="0" borderId="1" xfId="0" applyFont="1" applyBorder="1" applyAlignment="1">
      <alignment horizontal="left" vertical="center" wrapText="1"/>
    </xf>
    <xf numFmtId="0" fontId="2" fillId="0" borderId="1" xfId="2" applyFont="1" applyBorder="1" applyAlignment="1">
      <alignment horizontal="right" vertical="center" wrapText="1"/>
    </xf>
    <xf numFmtId="0" fontId="2" fillId="0" borderId="1" xfId="3" applyFont="1" applyBorder="1" applyAlignment="1">
      <alignment horizontal="right" vertical="center" wrapText="1"/>
    </xf>
    <xf numFmtId="0" fontId="7" fillId="0" borderId="1" xfId="0" applyFont="1" applyBorder="1" applyAlignment="1">
      <alignment horizontal="right" vertical="center"/>
    </xf>
    <xf numFmtId="0" fontId="8" fillId="0" borderId="1" xfId="0" applyFont="1" applyBorder="1" applyAlignment="1">
      <alignment horizontal="right" vertical="center" wrapText="1"/>
    </xf>
    <xf numFmtId="0" fontId="7"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alignment horizontal="right" vertical="center"/>
    </xf>
    <xf numFmtId="164" fontId="3" fillId="0" borderId="1" xfId="1" applyFont="1" applyBorder="1" applyAlignment="1"/>
    <xf numFmtId="164" fontId="3" fillId="0" borderId="1" xfId="0" applyNumberFormat="1" applyFont="1" applyBorder="1" applyAlignment="1">
      <alignment vertical="center"/>
    </xf>
    <xf numFmtId="0" fontId="12" fillId="0" borderId="0" xfId="0" applyFont="1"/>
    <xf numFmtId="49" fontId="3" fillId="0" borderId="1" xfId="0" applyNumberFormat="1" applyFont="1" applyBorder="1" applyAlignment="1">
      <alignment horizontal="center" vertical="center"/>
    </xf>
    <xf numFmtId="0" fontId="3" fillId="0" borderId="1" xfId="0" applyFont="1" applyBorder="1" applyAlignment="1">
      <alignment vertical="top" wrapText="1"/>
    </xf>
    <xf numFmtId="0" fontId="13" fillId="0" borderId="1" xfId="0" applyFont="1" applyBorder="1" applyAlignment="1">
      <alignment horizontal="center" vertical="center"/>
    </xf>
    <xf numFmtId="164" fontId="3" fillId="0" borderId="1" xfId="1" applyFont="1" applyFill="1" applyBorder="1" applyAlignment="1"/>
    <xf numFmtId="0" fontId="3" fillId="3" borderId="1" xfId="0" applyFont="1" applyFill="1" applyBorder="1" applyAlignment="1">
      <alignment horizontal="left" vertical="center" wrapText="1"/>
    </xf>
    <xf numFmtId="164" fontId="3" fillId="0" borderId="0" xfId="1" applyFont="1" applyBorder="1" applyAlignment="1"/>
    <xf numFmtId="164" fontId="12" fillId="0" borderId="0" xfId="0" applyNumberFormat="1" applyFont="1"/>
    <xf numFmtId="0" fontId="3" fillId="0" borderId="1" xfId="0" applyFont="1" applyBorder="1" applyAlignment="1">
      <alignment horizontal="center" vertical="center"/>
    </xf>
    <xf numFmtId="0" fontId="15" fillId="0" borderId="1" xfId="6" applyFont="1" applyBorder="1" applyAlignment="1">
      <alignment horizontal="center" vertical="center" wrapText="1"/>
    </xf>
    <xf numFmtId="0" fontId="15" fillId="0" borderId="1" xfId="6" applyFont="1" applyBorder="1" applyAlignment="1">
      <alignment vertical="top" wrapText="1"/>
    </xf>
    <xf numFmtId="0" fontId="15" fillId="0" borderId="1" xfId="6" applyFont="1" applyBorder="1" applyAlignment="1">
      <alignment horizontal="right" vertical="center" wrapText="1"/>
    </xf>
    <xf numFmtId="166" fontId="15" fillId="0" borderId="1" xfId="7" applyNumberFormat="1" applyFont="1" applyFill="1" applyBorder="1" applyAlignment="1">
      <alignment horizontal="right" vertical="center" wrapText="1"/>
    </xf>
    <xf numFmtId="164" fontId="14" fillId="0" borderId="1" xfId="1" applyFont="1" applyFill="1" applyBorder="1" applyAlignment="1">
      <alignment horizontal="center" vertical="center" wrapText="1"/>
    </xf>
    <xf numFmtId="0" fontId="14" fillId="0" borderId="1" xfId="6" applyFont="1" applyBorder="1" applyAlignment="1">
      <alignment horizontal="center" vertical="center" wrapText="1"/>
    </xf>
    <xf numFmtId="0" fontId="14" fillId="0" borderId="1" xfId="6" applyFont="1" applyBorder="1" applyAlignment="1">
      <alignment vertical="top" wrapText="1"/>
    </xf>
    <xf numFmtId="164" fontId="15" fillId="0" borderId="1" xfId="1" applyFont="1" applyFill="1" applyBorder="1" applyAlignment="1">
      <alignment horizontal="center" vertical="center" wrapText="1"/>
    </xf>
    <xf numFmtId="164" fontId="15" fillId="0" borderId="1" xfId="1" applyFont="1" applyFill="1" applyBorder="1" applyAlignment="1">
      <alignment horizontal="center" vertical="center"/>
    </xf>
    <xf numFmtId="0" fontId="14" fillId="0" borderId="1" xfId="6" applyFont="1" applyBorder="1" applyAlignment="1">
      <alignment horizontal="left" vertical="top" wrapText="1"/>
    </xf>
    <xf numFmtId="164" fontId="6" fillId="0" borderId="1" xfId="1" applyFont="1" applyFill="1" applyBorder="1" applyAlignment="1">
      <alignment horizontal="center" vertical="center" wrapText="1"/>
    </xf>
    <xf numFmtId="0" fontId="14" fillId="0" borderId="1" xfId="6" applyFont="1" applyBorder="1" applyAlignment="1">
      <alignment wrapText="1"/>
    </xf>
    <xf numFmtId="0" fontId="7" fillId="0" borderId="0" xfId="0" applyFont="1" applyAlignment="1">
      <alignment wrapText="1"/>
    </xf>
    <xf numFmtId="1" fontId="2" fillId="2" borderId="1" xfId="4" applyNumberFormat="1" applyFont="1" applyFill="1" applyBorder="1" applyAlignment="1">
      <alignment horizontal="center" vertical="center" wrapText="1"/>
    </xf>
    <xf numFmtId="0" fontId="6" fillId="0" borderId="1" xfId="0" applyFont="1" applyBorder="1" applyAlignment="1">
      <alignment horizontal="center"/>
    </xf>
    <xf numFmtId="1" fontId="7" fillId="0" borderId="1" xfId="5" applyNumberFormat="1" applyFont="1" applyBorder="1" applyAlignment="1">
      <alignment vertical="center" wrapText="1"/>
    </xf>
    <xf numFmtId="164" fontId="8" fillId="0" borderId="1" xfId="1" applyFont="1" applyBorder="1" applyAlignment="1">
      <alignment vertical="center" wrapText="1"/>
    </xf>
    <xf numFmtId="4" fontId="8" fillId="0" borderId="1" xfId="0" applyNumberFormat="1" applyFont="1" applyBorder="1" applyAlignment="1">
      <alignment horizontal="right" vertical="center" wrapText="1"/>
    </xf>
    <xf numFmtId="164" fontId="7" fillId="0" borderId="1" xfId="1" applyFont="1" applyBorder="1" applyAlignment="1">
      <alignment vertical="center" wrapText="1"/>
    </xf>
    <xf numFmtId="0" fontId="7" fillId="0" borderId="0" xfId="0" applyFont="1" applyAlignment="1">
      <alignment horizontal="center" vertical="center"/>
    </xf>
    <xf numFmtId="0" fontId="8" fillId="0" borderId="1" xfId="0" applyFont="1" applyBorder="1" applyAlignment="1">
      <alignment horizontal="left" vertical="center" wrapText="1"/>
    </xf>
    <xf numFmtId="2" fontId="3" fillId="2" borderId="1" xfId="4" applyNumberFormat="1" applyFont="1" applyFill="1" applyBorder="1" applyAlignment="1">
      <alignment horizontal="center" vertical="center" wrapText="1"/>
    </xf>
    <xf numFmtId="0" fontId="7" fillId="0" borderId="6" xfId="8" applyFont="1" applyBorder="1" applyAlignment="1">
      <alignment vertical="center" wrapText="1"/>
    </xf>
    <xf numFmtId="43" fontId="7" fillId="0" borderId="6" xfId="7" applyNumberFormat="1" applyFont="1" applyBorder="1" applyAlignment="1">
      <alignment horizontal="right" vertical="center"/>
    </xf>
    <xf numFmtId="167" fontId="7" fillId="0" borderId="6" xfId="7" applyNumberFormat="1" applyFont="1" applyBorder="1" applyAlignment="1">
      <alignment vertical="center"/>
    </xf>
    <xf numFmtId="43" fontId="7" fillId="0" borderId="6" xfId="7" applyNumberFormat="1" applyFont="1" applyBorder="1" applyAlignment="1">
      <alignment vertical="center"/>
    </xf>
    <xf numFmtId="0" fontId="7" fillId="0" borderId="7" xfId="8" applyFont="1" applyBorder="1" applyAlignment="1">
      <alignment horizontal="right" vertical="center"/>
    </xf>
    <xf numFmtId="0" fontId="7" fillId="0" borderId="8" xfId="8" applyFont="1" applyBorder="1" applyAlignment="1">
      <alignment vertical="center" wrapText="1"/>
    </xf>
    <xf numFmtId="43" fontId="7" fillId="0" borderId="8" xfId="7" applyNumberFormat="1" applyFont="1" applyBorder="1" applyAlignment="1">
      <alignment horizontal="right" vertical="center"/>
    </xf>
    <xf numFmtId="167" fontId="7" fillId="0" borderId="8" xfId="7" applyNumberFormat="1" applyFont="1" applyBorder="1" applyAlignment="1">
      <alignment vertical="center"/>
    </xf>
    <xf numFmtId="43" fontId="7" fillId="0" borderId="8" xfId="7" applyNumberFormat="1" applyFont="1" applyBorder="1" applyAlignment="1">
      <alignment vertical="center"/>
    </xf>
    <xf numFmtId="0" fontId="7" fillId="0" borderId="5" xfId="8" applyFont="1" applyBorder="1" applyAlignment="1">
      <alignment horizontal="center" vertical="center"/>
    </xf>
    <xf numFmtId="0" fontId="7" fillId="0" borderId="10" xfId="0" applyFont="1" applyBorder="1" applyAlignment="1">
      <alignment horizontal="left" vertical="top" wrapText="1"/>
    </xf>
    <xf numFmtId="43" fontId="7" fillId="0" borderId="9" xfId="7" applyNumberFormat="1" applyFont="1" applyBorder="1" applyAlignment="1">
      <alignment horizontal="right" vertical="center"/>
    </xf>
    <xf numFmtId="3" fontId="7" fillId="0" borderId="9" xfId="5" applyNumberFormat="1" applyFont="1" applyBorder="1" applyAlignment="1">
      <alignment vertical="center"/>
    </xf>
    <xf numFmtId="167" fontId="7" fillId="0" borderId="9" xfId="7" applyNumberFormat="1" applyFont="1" applyBorder="1" applyAlignment="1">
      <alignment vertical="center"/>
    </xf>
    <xf numFmtId="0" fontId="16" fillId="0" borderId="1" xfId="0" applyFont="1" applyBorder="1" applyAlignment="1">
      <alignment horizontal="left" vertical="top" wrapText="1"/>
    </xf>
    <xf numFmtId="9" fontId="7" fillId="0" borderId="9" xfId="5" applyFont="1" applyBorder="1" applyAlignment="1">
      <alignment vertical="center"/>
    </xf>
    <xf numFmtId="43" fontId="7" fillId="0" borderId="9" xfId="7" applyNumberFormat="1" applyFont="1" applyBorder="1" applyAlignment="1">
      <alignment vertical="center"/>
    </xf>
    <xf numFmtId="0" fontId="7" fillId="0" borderId="11" xfId="0" applyFont="1" applyBorder="1" applyAlignment="1">
      <alignment horizontal="left" vertical="top" wrapText="1"/>
    </xf>
    <xf numFmtId="0" fontId="7" fillId="0" borderId="11" xfId="0" applyFont="1" applyBorder="1" applyAlignment="1">
      <alignment horizontal="center" vertical="center" wrapText="1"/>
    </xf>
    <xf numFmtId="166" fontId="7" fillId="0" borderId="11" xfId="0" applyNumberFormat="1" applyFont="1" applyBorder="1" applyAlignment="1">
      <alignment horizontal="center" vertical="center" wrapText="1"/>
    </xf>
    <xf numFmtId="166" fontId="7" fillId="0" borderId="12" xfId="0" applyNumberFormat="1" applyFont="1" applyBorder="1" applyAlignment="1">
      <alignment vertical="center" wrapText="1"/>
    </xf>
    <xf numFmtId="0" fontId="7" fillId="0" borderId="0" xfId="0" applyFont="1" applyAlignment="1">
      <alignment horizontal="left" vertical="top" wrapText="1"/>
    </xf>
    <xf numFmtId="0" fontId="7" fillId="0" borderId="0" xfId="0" applyFont="1" applyAlignment="1">
      <alignment horizontal="center" vertical="center" wrapText="1"/>
    </xf>
    <xf numFmtId="166" fontId="7" fillId="0" borderId="0" xfId="0" applyNumberFormat="1" applyFont="1" applyAlignment="1">
      <alignment horizontal="center" vertical="center" wrapText="1"/>
    </xf>
    <xf numFmtId="166" fontId="7" fillId="0" borderId="0" xfId="0" applyNumberFormat="1" applyFont="1" applyAlignment="1">
      <alignment vertical="center" wrapText="1"/>
    </xf>
    <xf numFmtId="0" fontId="7" fillId="0" borderId="9" xfId="8" applyFont="1" applyBorder="1" applyAlignment="1">
      <alignment horizontal="center" vertical="center"/>
    </xf>
    <xf numFmtId="3" fontId="7" fillId="0" borderId="8" xfId="8" applyNumberFormat="1" applyFont="1" applyBorder="1" applyAlignment="1">
      <alignment horizontal="center" vertical="center"/>
    </xf>
    <xf numFmtId="0" fontId="7" fillId="0" borderId="13" xfId="9" applyFont="1" applyBorder="1" applyAlignment="1">
      <alignment vertical="top" wrapText="1"/>
    </xf>
    <xf numFmtId="0" fontId="7" fillId="0" borderId="8" xfId="8" applyFont="1" applyBorder="1" applyAlignment="1">
      <alignment horizontal="center" vertical="center"/>
    </xf>
    <xf numFmtId="0" fontId="7" fillId="0" borderId="8" xfId="9" applyFont="1" applyBorder="1" applyAlignment="1">
      <alignment vertical="top" wrapText="1"/>
    </xf>
    <xf numFmtId="0" fontId="7" fillId="4" borderId="13" xfId="9" applyFont="1" applyFill="1" applyBorder="1" applyAlignment="1">
      <alignment horizontal="left" vertical="top" wrapText="1"/>
    </xf>
    <xf numFmtId="0" fontId="7" fillId="0" borderId="13" xfId="9" applyFont="1" applyBorder="1" applyAlignment="1">
      <alignment horizontal="left" vertical="top" wrapText="1"/>
    </xf>
    <xf numFmtId="164" fontId="7" fillId="0" borderId="1" xfId="1" applyFont="1" applyBorder="1"/>
    <xf numFmtId="164" fontId="7" fillId="0" borderId="1" xfId="1" applyFont="1" applyFill="1" applyBorder="1"/>
    <xf numFmtId="164" fontId="7" fillId="0" borderId="1" xfId="1" applyFont="1" applyBorder="1" applyAlignment="1">
      <alignment vertical="center"/>
    </xf>
    <xf numFmtId="164" fontId="3" fillId="0" borderId="1" xfId="1" applyFont="1" applyBorder="1" applyAlignment="1">
      <alignment vertical="center"/>
    </xf>
    <xf numFmtId="164" fontId="3" fillId="0" borderId="1" xfId="1" applyFont="1" applyFill="1" applyBorder="1" applyAlignment="1">
      <alignment vertical="center"/>
    </xf>
    <xf numFmtId="0" fontId="17" fillId="0" borderId="0" xfId="10" applyNumberFormat="1"/>
    <xf numFmtId="0" fontId="18" fillId="5" borderId="17" xfId="10" applyNumberFormat="1" applyFont="1" applyFill="1" applyBorder="1" applyAlignment="1">
      <alignment horizontal="center" vertical="center" wrapText="1"/>
    </xf>
    <xf numFmtId="0" fontId="18" fillId="5" borderId="18" xfId="10" applyNumberFormat="1" applyFont="1" applyFill="1" applyBorder="1" applyAlignment="1">
      <alignment vertical="top" wrapText="1"/>
    </xf>
    <xf numFmtId="168" fontId="18" fillId="5" borderId="18" xfId="10" applyNumberFormat="1" applyFont="1" applyFill="1" applyBorder="1" applyAlignment="1">
      <alignment horizontal="right" vertical="center" wrapText="1"/>
    </xf>
    <xf numFmtId="1" fontId="18" fillId="5" borderId="18" xfId="10" applyNumberFormat="1" applyFont="1" applyFill="1" applyBorder="1" applyAlignment="1">
      <alignment horizontal="right" vertical="center" wrapText="1"/>
    </xf>
    <xf numFmtId="168" fontId="18" fillId="5" borderId="19" xfId="10" applyNumberFormat="1" applyFont="1" applyFill="1" applyBorder="1" applyAlignment="1">
      <alignment horizontal="center" vertical="center" wrapText="1"/>
    </xf>
    <xf numFmtId="49" fontId="18" fillId="5" borderId="17" xfId="10" applyNumberFormat="1" applyFont="1" applyFill="1" applyBorder="1" applyAlignment="1">
      <alignment horizontal="center" vertical="center" wrapText="1"/>
    </xf>
    <xf numFmtId="49" fontId="18" fillId="5" borderId="18" xfId="10" applyNumberFormat="1" applyFont="1" applyFill="1" applyBorder="1" applyAlignment="1">
      <alignment vertical="top" wrapText="1"/>
    </xf>
    <xf numFmtId="49" fontId="18" fillId="5" borderId="18" xfId="10" applyNumberFormat="1" applyFont="1" applyFill="1" applyBorder="1" applyAlignment="1">
      <alignment horizontal="right" vertical="center" wrapText="1"/>
    </xf>
    <xf numFmtId="49" fontId="18" fillId="5" borderId="19" xfId="10" applyNumberFormat="1" applyFont="1" applyFill="1" applyBorder="1" applyAlignment="1">
      <alignment horizontal="center" vertical="center" wrapText="1"/>
    </xf>
    <xf numFmtId="0" fontId="19" fillId="5" borderId="17" xfId="10" applyNumberFormat="1" applyFont="1" applyFill="1" applyBorder="1" applyAlignment="1">
      <alignment horizontal="center" vertical="center" wrapText="1"/>
    </xf>
    <xf numFmtId="0" fontId="19" fillId="5" borderId="18" xfId="10" applyNumberFormat="1" applyFont="1" applyFill="1" applyBorder="1" applyAlignment="1">
      <alignment vertical="top" wrapText="1"/>
    </xf>
    <xf numFmtId="0" fontId="19" fillId="5" borderId="18" xfId="10" applyNumberFormat="1" applyFont="1" applyFill="1" applyBorder="1" applyAlignment="1">
      <alignment horizontal="right" vertical="center" wrapText="1"/>
    </xf>
    <xf numFmtId="168" fontId="19" fillId="5" borderId="18" xfId="10" applyNumberFormat="1" applyFont="1" applyFill="1" applyBorder="1" applyAlignment="1">
      <alignment horizontal="right" vertical="center" wrapText="1"/>
    </xf>
    <xf numFmtId="168" fontId="19" fillId="5" borderId="19" xfId="10" applyNumberFormat="1" applyFont="1" applyFill="1" applyBorder="1" applyAlignment="1">
      <alignment horizontal="center" vertical="center" wrapText="1"/>
    </xf>
    <xf numFmtId="49" fontId="19" fillId="5" borderId="18" xfId="10" applyNumberFormat="1" applyFont="1" applyFill="1" applyBorder="1" applyAlignment="1">
      <alignment vertical="top" wrapText="1"/>
    </xf>
    <xf numFmtId="49" fontId="19" fillId="5" borderId="17" xfId="10" applyNumberFormat="1" applyFont="1" applyFill="1" applyBorder="1" applyAlignment="1">
      <alignment horizontal="center" vertical="center" wrapText="1"/>
    </xf>
    <xf numFmtId="49" fontId="19" fillId="5" borderId="18" xfId="10" applyNumberFormat="1" applyFont="1" applyFill="1" applyBorder="1" applyAlignment="1">
      <alignment horizontal="right" vertical="center" wrapText="1"/>
    </xf>
    <xf numFmtId="164" fontId="20" fillId="0" borderId="1" xfId="1" applyFont="1" applyBorder="1" applyAlignment="1">
      <alignment horizontal="right" vertical="center"/>
    </xf>
    <xf numFmtId="0" fontId="0" fillId="0" borderId="0" xfId="0" applyAlignment="1">
      <alignment vertical="top"/>
    </xf>
    <xf numFmtId="0" fontId="17" fillId="0" borderId="0" xfId="10"/>
    <xf numFmtId="164" fontId="7" fillId="0" borderId="0" xfId="1" applyFont="1"/>
    <xf numFmtId="169" fontId="7" fillId="0" borderId="1" xfId="5" applyNumberFormat="1" applyFont="1" applyBorder="1" applyAlignment="1">
      <alignment vertical="center" wrapText="1"/>
    </xf>
    <xf numFmtId="0" fontId="6" fillId="0" borderId="1" xfId="0" applyFont="1" applyBorder="1" applyAlignment="1">
      <alignment vertical="top"/>
    </xf>
    <xf numFmtId="4" fontId="9" fillId="0" borderId="1" xfId="0" applyNumberFormat="1" applyFont="1" applyBorder="1" applyAlignment="1">
      <alignment vertical="top" wrapText="1"/>
    </xf>
    <xf numFmtId="170" fontId="7" fillId="0" borderId="8" xfId="7" applyNumberFormat="1" applyFont="1" applyBorder="1" applyAlignment="1">
      <alignment vertical="center"/>
    </xf>
    <xf numFmtId="3" fontId="8"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7" fillId="0" borderId="6" xfId="8" applyFont="1" applyBorder="1" applyAlignment="1">
      <alignment horizontal="center" vertical="center"/>
    </xf>
    <xf numFmtId="43" fontId="7" fillId="0" borderId="9" xfId="8" applyNumberFormat="1" applyFont="1" applyBorder="1" applyAlignment="1">
      <alignment horizontal="center" vertical="center"/>
    </xf>
    <xf numFmtId="1" fontId="7" fillId="0" borderId="1" xfId="5" applyNumberFormat="1" applyFont="1" applyBorder="1" applyAlignment="1">
      <alignment horizontal="center" vertical="center" wrapText="1"/>
    </xf>
    <xf numFmtId="49" fontId="3" fillId="6" borderId="1" xfId="0" applyNumberFormat="1" applyFont="1" applyFill="1" applyBorder="1" applyAlignment="1">
      <alignment horizontal="center" vertical="center"/>
    </xf>
    <xf numFmtId="0" fontId="3" fillId="6" borderId="1" xfId="0" applyFont="1" applyFill="1" applyBorder="1" applyAlignment="1">
      <alignment vertical="top" wrapText="1"/>
    </xf>
    <xf numFmtId="0" fontId="3" fillId="6" borderId="1" xfId="0" applyFont="1" applyFill="1" applyBorder="1" applyAlignment="1">
      <alignment horizontal="center" vertical="center"/>
    </xf>
    <xf numFmtId="164" fontId="3" fillId="6" borderId="1" xfId="1" applyFont="1" applyFill="1" applyBorder="1" applyAlignment="1">
      <alignment vertical="center"/>
    </xf>
    <xf numFmtId="164" fontId="3" fillId="6" borderId="1" xfId="0" applyNumberFormat="1" applyFont="1" applyFill="1" applyBorder="1" applyAlignment="1">
      <alignment vertical="center"/>
    </xf>
    <xf numFmtId="0" fontId="13" fillId="6" borderId="1" xfId="0" applyFont="1" applyFill="1" applyBorder="1" applyAlignment="1">
      <alignment horizontal="center" vertical="center"/>
    </xf>
    <xf numFmtId="2" fontId="6" fillId="0" borderId="1" xfId="0" applyNumberFormat="1" applyFont="1" applyBorder="1" applyAlignment="1">
      <alignment horizontal="center" vertical="center" wrapText="1"/>
    </xf>
    <xf numFmtId="0" fontId="6" fillId="0" borderId="1" xfId="0" applyFont="1" applyBorder="1"/>
    <xf numFmtId="0" fontId="6" fillId="0" borderId="1" xfId="0" applyFont="1" applyBorder="1" applyAlignment="1">
      <alignment horizontal="left"/>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1" xfId="0" applyFont="1" applyBorder="1" applyAlignment="1">
      <alignment horizontal="center" vertical="top"/>
    </xf>
    <xf numFmtId="49" fontId="18" fillId="5" borderId="14" xfId="10" applyNumberFormat="1" applyFont="1" applyFill="1" applyBorder="1" applyAlignment="1">
      <alignment horizontal="center" wrapText="1"/>
    </xf>
    <xf numFmtId="0" fontId="18" fillId="5" borderId="15" xfId="10" applyNumberFormat="1" applyFont="1" applyFill="1" applyBorder="1" applyAlignment="1">
      <alignment horizontal="center" wrapText="1"/>
    </xf>
    <xf numFmtId="0" fontId="18" fillId="5" borderId="16" xfId="10" applyNumberFormat="1" applyFont="1" applyFill="1" applyBorder="1" applyAlignment="1">
      <alignment horizontal="center" wrapText="1"/>
    </xf>
  </cellXfs>
  <cellStyles count="11">
    <cellStyle name="Comma" xfId="1" builtinId="3"/>
    <cellStyle name="Comma 2" xfId="7" xr:uid="{CF2936A7-69EB-4CAB-B883-14D4BB206EC7}"/>
    <cellStyle name="Comma 4" xfId="4" xr:uid="{00000000-0005-0000-0000-000001000000}"/>
    <cellStyle name="Normal" xfId="0" builtinId="0"/>
    <cellStyle name="Normal 10" xfId="8" xr:uid="{8DBA3A75-129B-41B1-BBD9-6B3D02040604}"/>
    <cellStyle name="Normal 15" xfId="9" xr:uid="{7A4B17BC-F897-452E-B9E5-2735735A5FE1}"/>
    <cellStyle name="Normal 2" xfId="6" xr:uid="{D747DF87-DBF8-4F33-97FB-6FF8C5BF82A6}"/>
    <cellStyle name="Normal 51" xfId="10" xr:uid="{9C64CCD4-E8C3-4064-B4C5-2BA5B346B867}"/>
    <cellStyle name="Normal_Potable water P1-07 BOQ" xfId="2" xr:uid="{00000000-0005-0000-0000-000003000000}"/>
    <cellStyle name="Normal_Potable water P1-07 BOQ 2" xfId="3" xr:uid="{00000000-0005-0000-0000-000004000000}"/>
    <cellStyle name="Per 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ellen\Documents\Henry\Sinohydro+Machiri%20Priced%20BQs\BUNGOMA\BUNGOMA%20TREATMENT%20WORKS%20(BQ%20B1-B1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DESIGN%20OFFICE\PHYLLIS\Silas\On-going%20Jobs\Nzoia\NZOIA\PHASE%20I\Tendering%20Stage\Tender%20Documents\Sinohydro+Machiri%20Priced%20BQs\WEBUYE\WEBUYE%20REHABILITATION%20BOQ.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ellen\Documents\Users\User\Desktop\gilbert\Nzoia%20Ph%201%20Tender%20Docs\Volume%20I\Volume%20II\Sinohydro+Machiri%20Priced%20BQs\KITALE\KITALE%20BOQs%20-%20Rehabilitation%20Work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ELLEN\On-going%20Jobs\Nzoia\NZOIA\PHASE%20I\Tendering%20Stage\Tender%20Documents\Sinohydro+Machiri%20Priced%20BQs\WEBUYE\WEBUYE%20REHABILITATION%20BOQ.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leserver\Home$\My%20Documents\My%20Documents\MINE\BUSIA-MUMIAS%20IPC-55(Feb-02)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ellen\Documents\Users\User\Desktop\gilbert\Nzoia%20Ph%201%20Tender%20Docs\Volume%20I\Volume%20II\Sinohydro+Machiri%20Priced%20BQs\BUNGOMA\BUNGOMA%20REHABILITATION%20WORKS%20(BQ%20BR1-BR1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I:\Nzoia%20Phase%20III%20Final%20Design\From%20Site\kimilili\Maiyo2\Datas\gilbert\Nzoia%20Ph%201%20Tender%20Docs\Volume%20I\Volume%20II\Sinohydro+Machiri%20Priced%20BQs\KITALE\KITALE%20BoQs%20-%20Treatment%20&amp;%20Electrical%20Works%20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ileserver\Home$\My%20Documents\My%20Documents\MINE\IPC-54(Nov-01)e.xls"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On-going%20Jobs/Nzoia/NZOIA/PHASE%20I/Tendering%20Stage/Tender%20Documents/Sinohydro+Machiri%20Priced%20BQs/WEBUYE/WEBUYE%20REHABILITATION%20BOQ.xls" TargetMode="External"/><Relationship Id="rId1" Type="http://schemas.openxmlformats.org/officeDocument/2006/relationships/externalLinkPath" Target="/On-going%20Jobs/Nzoia/NZOIA/PHASE%20I/Tendering%20Stage/Tender%20Documents/Sinohydro+Machiri%20Priced%20BQs/WEBUYE/WEBUYE%20REHABILITATION%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Users\Paul%20Kogo\Documents\User's%20Docs\Phase%20I\Nzoia%20Ph%201%20Tender%20Docs\Volume%20II\Sinohydro+Machiri%20Priced%20BQs\KITALE\KITALE%20BOQs%20-%20Rehabilitation%20Work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1.%20On-going%20Jobs\Othaya-Mukurweini-Maua\Design%20&amp;%20Bidding%20Stage\Maua\Bidding%20Documents\VOL%20I\Henry\Sinohydro+Machiri%20Priced%20BQs\BUNGOMA\BUNGOMA%20TREATMENT%20WORKS%20(BQ%20B1-B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DESIGN%20OFFICE\BEATRICE\From%20Silas\21-12-15\KITALE%20BoQs%20-%20Treatment%20&amp;%20Electrical%20Works.xls"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Henry/Sinohydro+Machiri%20Priced%20BQs/BUNGOMA/BUNGOMA%20TREATMENT%20WORKS%20(BQ%20B1-B15).xls" TargetMode="External"/><Relationship Id="rId1" Type="http://schemas.openxmlformats.org/officeDocument/2006/relationships/externalLinkPath" Target="/Henry/Sinohydro+Machiri%20Priced%20BQs/BUNGOMA/BUNGOMA%20TREATMENT%20WORKS%20(BQ%20B1-B15).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W:\Data%20Projects\Maua,%20Othaya%20&amp;%20Mukurweini%20Project\Othaya%20Water,%20Othaya%20Sewerage%20&amp;%20Mukurweini%20Bid%20Documents%20-%20Final\Maua%20Bid%20Document\VOL%20I\Henry\Sinohydro+Machiri%20Priced%20BQs\BUNGOMA\BUNGOMA%20TREATMENT%20WORKS%20(BQ%20B1-B15).xls?A739BE47" TargetMode="External"/><Relationship Id="rId1" Type="http://schemas.openxmlformats.org/officeDocument/2006/relationships/externalLinkPath" Target="file:///\\A739BE47\BUNGOMA%20TREATMENT%20WORKS%20(BQ%20B1-B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Henry\Sinohydro+Machiri%20Priced%20BQs\BUNGOMA\BUNGOMA%20TREATMENT%20WORKS%20(BQ%20B1-B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DESIGN%20OFFICE\PHYLLIS\Silas\Henry\Sinohydro+Machiri%20Priced%20BQs\BUNGOMA\BUNGOMA%20TREATMENT%20WORKS%20(BQ%20B1-B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Henry\Sinohydro+Machiri%20Priced%20BQs\BUNGOMA\BUNGOMA%20TREATMENT%20WORKS%20(BQ%20B1-B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ELLEN\Documents%20and%20Settings\All%20Users\Documents\Henry\Sinohydro+Machiri%20Priced%20BQs\BUNGOMA\BUNGOMA%20TREATMENT%20WORKS%20(BQ%20B1-B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ellen\Henry\Sinohydro+Machiri%20Priced%20BQs\BUNGOMA\BUNGOMA%20TREATMENT%20WORKS%20(BQ%20B1-B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On-going%20Jobs\Nzoia\NZOIA\PHASE%20I\Tendering%20Stage\Tender%20Documents\Sinohydro+Machiri%20Priced%20BQs\WEBUYE\WEBUYE%20REHABILITATION%20BO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IPC-55SUMWORK"/>
      <sheetName val="Sheet1"/>
      <sheetName val="Bill No. 5.5 (2)"/>
      <sheetName val="Collection Sheet 5.5 (2)"/>
      <sheetName val="Sheet2"/>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 val="Bill_No__B16"/>
      <sheetName val="COLLECTION_SHEET_(B1)3"/>
      <sheetName val="Bill_No__B23"/>
      <sheetName val="COLLECTION_SHEET_(B2)3"/>
      <sheetName val="Bill_No__B33"/>
      <sheetName val="COLLECTION_SHEET_(B_3)3"/>
      <sheetName val="Bill_No__B43"/>
      <sheetName val="COLLECTION_SHEET_(B_4)3"/>
      <sheetName val="Bill_No_B5_3"/>
      <sheetName val="COLLECTION_SHEET_(B5)3"/>
      <sheetName val="Bill_No__B63"/>
      <sheetName val="COLLECTION_SHEET_(B6)3"/>
      <sheetName val="Bill_No__B73"/>
      <sheetName val="COLLECTION_SHEET_(B7)3"/>
      <sheetName val="Bill_No__B83"/>
      <sheetName val="COLLECTION_SHEET_(B8)3"/>
      <sheetName val="_Bill_No__B93"/>
      <sheetName val="COLLECTION_SHEET_(B9)3"/>
      <sheetName val="_Bill_No__B103"/>
      <sheetName val="COLLECTION_SHEET_(B10)3"/>
      <sheetName val="Bill_No__B113"/>
      <sheetName val="COLLECTION_SHEET_(B11)3"/>
      <sheetName val="Bill_No__123"/>
      <sheetName val="COLLECTION_SHEET_(B12)3"/>
      <sheetName val="Bill_No__133"/>
      <sheetName val="COLLECTION_SHEET_(B13)3"/>
      <sheetName val="Bill_No__B143"/>
      <sheetName val="COLLECTION_SHEET_(B14)3"/>
      <sheetName val="Bill_No__B153"/>
      <sheetName val="COLLECTION_SHEET_(B15)3"/>
    </sheetNames>
    <sheetDataSet>
      <sheetData sheetId="0" refreshError="1">
        <row r="12">
          <cell r="L12">
            <v>0.75</v>
          </cell>
        </row>
        <row r="117">
          <cell r="E117">
            <v>7740.1440000000002</v>
          </cell>
        </row>
        <row r="118">
          <cell r="E118">
            <v>9964.4740000000002</v>
          </cell>
        </row>
        <row r="119">
          <cell r="E119">
            <v>11038.619999999999</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sheetData sheetId="64">
        <row r="118">
          <cell r="E118">
            <v>0</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KR1"/>
      <sheetName val="Collection Sheet(KR1)"/>
      <sheetName val="Bill No. KR2"/>
      <sheetName val="Collection Sheet (KR2)"/>
      <sheetName val="NZe-BOQ KR3"/>
      <sheetName val="Collection Sheet NZe-BOQ KR3"/>
      <sheetName val="Bill No. KR4"/>
      <sheetName val="Collection Sheet (KR4)"/>
      <sheetName val="Line CFe-BOQ KR5"/>
      <sheetName val="Collection Sheet CFe-BOQ KR5"/>
      <sheetName val="Line KMISC1-BOQ KR6"/>
      <sheetName val="Collection Sheet KMISC1-BOQ KR6"/>
      <sheetName val="Line NCe-BOQ KR7"/>
      <sheetName val="Collection Sheet NCe-BOQ KR7"/>
      <sheetName val="Line TWRM-BOQ KR8"/>
      <sheetName val="Collection Sheet TWRM-BOQ KR8"/>
      <sheetName val="Line KAe5-BOQ KR9"/>
      <sheetName val="Collection Sheet KAe5-BOQ KR9"/>
      <sheetName val="Line Barst-BOQ KR10"/>
      <sheetName val="Collection Sheet Barst-BOQ KR10"/>
      <sheetName val="Line KAe3-BOQ KR11"/>
      <sheetName val="Collection Sheet KAe3-BO KR11"/>
      <sheetName val="Line SC2e-BOQ KR12"/>
      <sheetName val="Collection Sheet SC2e-BOQ KR12"/>
      <sheetName val="Line KEAV-BOQ KR13"/>
      <sheetName val="Collection Sheet KEAV -BOQ KR13"/>
      <sheetName val="Line MISC2-BOQ KR14"/>
      <sheetName val="Collection Sheet MISC2-BOQ KR14"/>
      <sheetName val="Line MOIST-BOQ KR15"/>
      <sheetName val="Collection Sheet MOIST-BOQ KR15"/>
      <sheetName val="Line SC3e-BOQ KR16"/>
      <sheetName val="Collection Sheet SC3e-KR16"/>
      <sheetName val="Line SC3e-1-BOQ KR17"/>
      <sheetName val="Collection Sheet SC3e-1-BQ KR17"/>
      <sheetName val="Line NZe1-BOQ KR18"/>
      <sheetName val="Collection Sheet NZE1-BOQ KR18"/>
      <sheetName val="BILL NO KR19"/>
      <sheetName val="Collection Sheet (KR19)"/>
      <sheetName val="Bill No. KR20"/>
      <sheetName val="Collection Sheet (KR20)"/>
      <sheetName val="Bill No. KR21"/>
      <sheetName val="Collection Sheet(KR21)"/>
      <sheetName val="Bill No. KR22"/>
      <sheetName val="Collection Sheet(KR22)"/>
      <sheetName val="Bill No. KR23"/>
      <sheetName val="Collection Sheet (23)"/>
      <sheetName val="Bill NO. KR24"/>
      <sheetName val="Collection Sheet (3)kr24"/>
      <sheetName val="Bill No. KR25"/>
      <sheetName val="Collection Sheet (4)Kr25"/>
      <sheetName val="Bill No. KR26"/>
      <sheetName val="Collection Sheet (5)Kre26"/>
      <sheetName val="Bill No. KR27"/>
      <sheetName val="COLLECTION SHEET "/>
      <sheetName val="BILL NO. KR28"/>
      <sheetName val="Collection Sheet ( KR28"/>
      <sheetName val="Bill No. KR29"/>
      <sheetName val="Collection Sheet KR29"/>
      <sheetName val="Bill No. KR30"/>
      <sheetName val="COLLECTION SHEET (KR30)"/>
      <sheetName val="BILL NO KDI"/>
      <sheetName val="COLLECTION SHEET (6)"/>
      <sheetName val="Date"/>
      <sheetName val="Collection_Sheet(KR1)"/>
      <sheetName val="Bill_No__KR2"/>
      <sheetName val="Collection_Sheet_(KR2)"/>
      <sheetName val="NZe-BOQ_KR3"/>
      <sheetName val="Collection_Sheet_NZe-BOQ_KR3"/>
      <sheetName val="Bill_No__KR4"/>
      <sheetName val="Collection_Sheet_(KR4)"/>
      <sheetName val="Line_CFe-BOQ_KR5"/>
      <sheetName val="Collection_Sheet_CFe-BOQ_KR5"/>
      <sheetName val="Line_KMISC1-BOQ_KR6"/>
      <sheetName val="Collection_Sheet_KMISC1-BOQ_KR6"/>
      <sheetName val="Line_NCe-BOQ_KR7"/>
      <sheetName val="Collection_Sheet_NCe-BOQ_KR7"/>
      <sheetName val="Line_TWRM-BOQ_KR8"/>
      <sheetName val="Collection_Sheet_TWRM-BOQ_KR8"/>
      <sheetName val="Line_KAe5-BOQ_KR9"/>
      <sheetName val="Collection_Sheet_KAe5-BOQ_KR9"/>
      <sheetName val="Line_Barst-BOQ_KR10"/>
      <sheetName val="Collection_Sheet_Barst-BOQ_KR10"/>
      <sheetName val="Line_KAe3-BOQ_KR11"/>
      <sheetName val="Collection_Sheet_KAe3-BO_KR11"/>
      <sheetName val="Line_SC2e-BOQ_KR12"/>
      <sheetName val="Collection_Sheet_SC2e-BOQ_KR12"/>
      <sheetName val="Line_KEAV-BOQ_KR13"/>
      <sheetName val="Collection_Sheet_KEAV_-BOQ_KR13"/>
      <sheetName val="Line_MISC2-BOQ_KR14"/>
      <sheetName val="Collection_Sheet_MISC2-BOQ_KR14"/>
      <sheetName val="Line_MOIST-BOQ_KR15"/>
      <sheetName val="Collection_Sheet_MOIST-BOQ_KR15"/>
      <sheetName val="Line_SC3e-BOQ_KR16"/>
      <sheetName val="Collection_Sheet_SC3e-KR16"/>
      <sheetName val="Line_SC3e-1-BOQ_KR17"/>
      <sheetName val="Collection_Sheet_SC3e-1-BQ_KR17"/>
      <sheetName val="Line_NZe1-BOQ_KR18"/>
      <sheetName val="Collection_Sheet_NZE1-BOQ_KR18"/>
      <sheetName val="BILL_NO_KR19"/>
      <sheetName val="Collection_Sheet_(KR19)"/>
      <sheetName val="Bill_No__KR20"/>
      <sheetName val="Collection_Sheet_(KR20)"/>
      <sheetName val="Bill_No__KR21"/>
      <sheetName val="Collection_Sheet(KR21)"/>
      <sheetName val="Bill_No__KR22"/>
      <sheetName val="Collection_Sheet(KR22)"/>
      <sheetName val="Bill_No__KR23"/>
      <sheetName val="Collection_Sheet_(23)"/>
      <sheetName val="Bill_NO__KR24"/>
      <sheetName val="Collection_Sheet_(3)kr24"/>
      <sheetName val="Bill_No__KR25"/>
      <sheetName val="Collection_Sheet_(4)Kr25"/>
      <sheetName val="Bill_No__KR26"/>
      <sheetName val="Collection_Sheet_(5)Kre26"/>
      <sheetName val="Bill_No__KR27"/>
      <sheetName val="COLLECTION_SHEET_"/>
      <sheetName val="BILL_NO__KR28"/>
      <sheetName val="Collection_Sheet_(_KR28"/>
      <sheetName val="Bill_No__KR29"/>
      <sheetName val="Collection_Sheet_KR29"/>
      <sheetName val="Bill_No__KR30"/>
      <sheetName val="COLLECTION_SHEET_(KR30)"/>
      <sheetName val="BILL_NO_KDI"/>
      <sheetName val="COLLECTION_SHEET_(6)"/>
      <sheetName val="IPC-49SUMWORK"/>
      <sheetName val="IPC-55SUMWORK"/>
      <sheetName val="standard"/>
      <sheetName val="Sheet1"/>
      <sheetName val="Collection_Sheet(KR1)1"/>
      <sheetName val="Collection_Sheet_(KR2)1"/>
      <sheetName val="NZe-BOQ_KR31"/>
      <sheetName val="Collection_Sheet_NZe-BOQ_KR31"/>
      <sheetName val="Bill_No__KR41"/>
      <sheetName val="Collection_Sheet_(KR4)1"/>
      <sheetName val="Line_CFe-BOQ_KR51"/>
      <sheetName val="Collection_Sheet_CFe-BOQ_KR51"/>
      <sheetName val="Line_KMISC1-BOQ_KR61"/>
      <sheetName val="Collection_Sheet_KMISC1-BOQ_KR1"/>
      <sheetName val="Line_NCe-BOQ_KR71"/>
      <sheetName val="Collection_Sheet_NCe-BOQ_KR71"/>
      <sheetName val="Line_TWRM-BOQ_KR81"/>
      <sheetName val="Collection_Sheet_TWRM-BOQ_KR81"/>
      <sheetName val="Line_KAe5-BOQ_KR91"/>
      <sheetName val="Collection_Sheet_KAe5-BOQ_KR91"/>
      <sheetName val="Line_Barst-BOQ_KR101"/>
      <sheetName val="Collection_Sheet_Barst-BOQ_KR11"/>
      <sheetName val="Line_KAe3-BOQ_KR111"/>
      <sheetName val="Collection_Sheet_KAe3-BO_KR111"/>
      <sheetName val="Line_SC2e-BOQ_KR121"/>
      <sheetName val="Collection_Sheet_SC2e-BOQ_KR121"/>
      <sheetName val="Line_KEAV-BOQ_KR131"/>
      <sheetName val="Collection_Sheet_KEAV_-BOQ_KR11"/>
      <sheetName val="Line_MISC2-BOQ_KR141"/>
      <sheetName val="Collection_Sheet_MISC2-BOQ_KR11"/>
      <sheetName val="Line_MOIST-BOQ_KR151"/>
      <sheetName val="Collection_Sheet_MOIST-BOQ_KR11"/>
      <sheetName val="Line_SC3e-BOQ_KR161"/>
      <sheetName val="Collection_Sheet_SC3e-KR161"/>
      <sheetName val="Line_SC3e-1-BOQ_KR171"/>
      <sheetName val="Collection_Sheet_SC3e-1-BQ_KR11"/>
      <sheetName val="Line_NZe1-BOQ_KR181"/>
      <sheetName val="Collection_Sheet_NZE1-BOQ_KR181"/>
      <sheetName val="BILL_NO_KR191"/>
      <sheetName val="Collection_Sheet_(KR19)1"/>
      <sheetName val="Bill_No__KR201"/>
      <sheetName val="Collection_Sheet_(KR20)1"/>
      <sheetName val="Bill_No__KR211"/>
      <sheetName val="Collection_Sheet(KR21)1"/>
      <sheetName val="Bill_No__KR221"/>
      <sheetName val="Collection_Sheet(KR22)1"/>
      <sheetName val="Bill_No__KR231"/>
      <sheetName val="Collection_Sheet_(23)1"/>
      <sheetName val="Bill_NO__KR241"/>
      <sheetName val="Collection_Sheet_(3)kr241"/>
      <sheetName val="Bill_No__KR251"/>
      <sheetName val="Collection_Sheet_(4)Kr251"/>
      <sheetName val="Bill_No__KR261"/>
      <sheetName val="Collection_Sheet_(5)Kre261"/>
      <sheetName val="Bill_No__KR271"/>
      <sheetName val="COLLECTION_SHEET_1"/>
      <sheetName val="BILL_NO__KR281"/>
      <sheetName val="Collection_Sheet_(_KR281"/>
      <sheetName val="Bill_No__KR291"/>
      <sheetName val="Collection_Sheet_KR291"/>
      <sheetName val="Bill_No__KR301"/>
      <sheetName val="COLLECTION_SHEET_(KR30)1"/>
      <sheetName val="BILL_NO_KDI1"/>
      <sheetName val="COLLECTION_SHEET_(6)1"/>
      <sheetName val="Collection_Sheet(KR1)2"/>
      <sheetName val="Collection_Sheet_(KR2)2"/>
      <sheetName val="NZe-BOQ_KR32"/>
      <sheetName val="Collection_Sheet_NZe-BOQ_KR32"/>
      <sheetName val="Bill_No__KR42"/>
      <sheetName val="Collection_Sheet_(KR4)2"/>
      <sheetName val="Line_CFe-BOQ_KR52"/>
      <sheetName val="Collection_Sheet_CFe-BOQ_KR52"/>
      <sheetName val="Line_KMISC1-BOQ_KR62"/>
      <sheetName val="Collection_Sheet_KMISC1-BOQ_KR2"/>
      <sheetName val="Line_NCe-BOQ_KR72"/>
      <sheetName val="Collection_Sheet_NCe-BOQ_KR72"/>
      <sheetName val="Line_TWRM-BOQ_KR82"/>
      <sheetName val="Collection_Sheet_TWRM-BOQ_KR82"/>
      <sheetName val="Line_KAe5-BOQ_KR92"/>
      <sheetName val="Collection_Sheet_KAe5-BOQ_KR92"/>
      <sheetName val="Line_Barst-BOQ_KR102"/>
      <sheetName val="Collection_Sheet_Barst-BOQ_KR12"/>
      <sheetName val="Line_KAe3-BOQ_KR112"/>
      <sheetName val="Collection_Sheet_KAe3-BO_KR112"/>
      <sheetName val="Line_SC2e-BOQ_KR122"/>
      <sheetName val="Collection_Sheet_SC2e-BOQ_KR122"/>
      <sheetName val="Line_KEAV-BOQ_KR132"/>
      <sheetName val="Collection_Sheet_KEAV_-BOQ_KR12"/>
      <sheetName val="Line_MISC2-BOQ_KR142"/>
      <sheetName val="Collection_Sheet_MISC2-BOQ_KR12"/>
      <sheetName val="Line_MOIST-BOQ_KR152"/>
      <sheetName val="Collection_Sheet_MOIST-BOQ_KR12"/>
      <sheetName val="Line_SC3e-BOQ_KR162"/>
      <sheetName val="Collection_Sheet_SC3e-KR162"/>
      <sheetName val="Line_SC3e-1-BOQ_KR172"/>
      <sheetName val="Collection_Sheet_SC3e-1-BQ_KR12"/>
      <sheetName val="Line_NZe1-BOQ_KR182"/>
      <sheetName val="Collection_Sheet_NZE1-BOQ_KR182"/>
      <sheetName val="BILL_NO_KR192"/>
      <sheetName val="Collection_Sheet_(KR19)2"/>
      <sheetName val="Bill_No__KR202"/>
      <sheetName val="Collection_Sheet_(KR20)2"/>
      <sheetName val="Bill_No__KR212"/>
      <sheetName val="Collection_Sheet(KR21)2"/>
      <sheetName val="Bill_No__KR222"/>
      <sheetName val="Collection_Sheet(KR22)2"/>
      <sheetName val="Bill_No__KR232"/>
      <sheetName val="Collection_Sheet_(23)2"/>
      <sheetName val="Bill_NO__KR242"/>
      <sheetName val="Collection_Sheet_(3)kr242"/>
      <sheetName val="Bill_No__KR252"/>
      <sheetName val="Collection_Sheet_(4)Kr252"/>
      <sheetName val="Bill_No__KR262"/>
      <sheetName val="Collection_Sheet_(5)Kre262"/>
      <sheetName val="Bill_No__KR272"/>
      <sheetName val="COLLECTION_SHEET_2"/>
      <sheetName val="BILL_NO__KR282"/>
      <sheetName val="Collection_Sheet_(_KR282"/>
      <sheetName val="Bill_No__KR292"/>
      <sheetName val="Collection_Sheet_KR292"/>
      <sheetName val="Bill_No__KR302"/>
      <sheetName val="COLLECTION_SHEET_(KR30)2"/>
      <sheetName val="BILL_NO_KDI2"/>
      <sheetName val="COLLECTION_SHEET_(6)2"/>
      <sheetName val=" Canal Design Sheet"/>
      <sheetName val="Irrigation Canals Details"/>
      <sheetName val="Front page"/>
      <sheetName val="Collection_Sheet(KR1)3"/>
      <sheetName val="Collection_Sheet_(KR2)3"/>
      <sheetName val="NZe-BOQ_KR33"/>
      <sheetName val="Collection_Sheet_NZe-BOQ_KR33"/>
      <sheetName val="Bill_No__KR43"/>
      <sheetName val="Collection_Sheet_(KR4)3"/>
      <sheetName val="Line_CFe-BOQ_KR53"/>
      <sheetName val="Collection_Sheet_CFe-BOQ_KR53"/>
      <sheetName val="Line_KMISC1-BOQ_KR63"/>
      <sheetName val="Collection_Sheet_KMISC1-BOQ_KR3"/>
      <sheetName val="Line_NCe-BOQ_KR73"/>
      <sheetName val="Collection_Sheet_NCe-BOQ_KR73"/>
      <sheetName val="Line_TWRM-BOQ_KR83"/>
      <sheetName val="Collection_Sheet_TWRM-BOQ_KR83"/>
      <sheetName val="Line_KAe5-BOQ_KR93"/>
      <sheetName val="Collection_Sheet_KAe5-BOQ_KR93"/>
      <sheetName val="Line_Barst-BOQ_KR103"/>
      <sheetName val="Collection_Sheet_Barst-BOQ_KR13"/>
      <sheetName val="Line_KAe3-BOQ_KR113"/>
      <sheetName val="Collection_Sheet_KAe3-BO_KR113"/>
      <sheetName val="Line_SC2e-BOQ_KR123"/>
      <sheetName val="Collection_Sheet_SC2e-BOQ_KR123"/>
      <sheetName val="Line_KEAV-BOQ_KR133"/>
      <sheetName val="Collection_Sheet_KEAV_-BOQ_KR14"/>
      <sheetName val="Line_MISC2-BOQ_KR143"/>
      <sheetName val="Collection_Sheet_MISC2-BOQ_KR13"/>
      <sheetName val="Line_MOIST-BOQ_KR153"/>
      <sheetName val="Collection_Sheet_MOIST-BOQ_KR13"/>
      <sheetName val="Line_SC3e-BOQ_KR163"/>
      <sheetName val="Collection_Sheet_SC3e-KR163"/>
      <sheetName val="Line_SC3e-1-BOQ_KR173"/>
      <sheetName val="Collection_Sheet_SC3e-1-BQ_KR13"/>
      <sheetName val="Line_NZe1-BOQ_KR183"/>
      <sheetName val="Collection_Sheet_NZE1-BOQ_KR183"/>
      <sheetName val="BILL_NO_KR193"/>
      <sheetName val="Collection_Sheet_(KR19)3"/>
      <sheetName val="Bill_No__KR203"/>
      <sheetName val="Collection_Sheet_(KR20)3"/>
      <sheetName val="Bill_No__KR213"/>
      <sheetName val="Collection_Sheet(KR21)3"/>
      <sheetName val="Bill_No__KR223"/>
      <sheetName val="Collection_Sheet(KR22)3"/>
      <sheetName val="Bill_No__KR233"/>
      <sheetName val="Collection_Sheet_(23)3"/>
      <sheetName val="Collection_Sheet_(3)kr243"/>
      <sheetName val="Bill_No__KR253"/>
      <sheetName val="Collection_Sheet_(4)Kr253"/>
      <sheetName val="Bill_No__KR263"/>
      <sheetName val="Collection_Sheet_(5)Kre263"/>
      <sheetName val="Bill_No__KR273"/>
      <sheetName val="COLLECTION_SHEET_3"/>
      <sheetName val="BILL_NO__KR283"/>
      <sheetName val="Collection_Sheet_(_KR283"/>
      <sheetName val="Bill_No__KR293"/>
      <sheetName val="Collection_Sheet_KR293"/>
      <sheetName val="Bill_No__KR303"/>
      <sheetName val="COLLECTION_SHEET_(KR30)3"/>
      <sheetName val="BILL_NO_KDI3"/>
      <sheetName val="COLLECTION_SHEET_(6)3"/>
    </sheetNames>
    <sheetDataSet>
      <sheetData sheetId="0" refreshError="1">
        <row r="1">
          <cell r="J1">
            <v>72.954400000000007</v>
          </cell>
        </row>
        <row r="5">
          <cell r="E5">
            <v>1380</v>
          </cell>
          <cell r="J5">
            <v>1.2</v>
          </cell>
        </row>
        <row r="6">
          <cell r="E6">
            <v>2760</v>
          </cell>
          <cell r="J6">
            <v>0.15</v>
          </cell>
        </row>
        <row r="7">
          <cell r="E7">
            <v>4600</v>
          </cell>
        </row>
        <row r="8">
          <cell r="J8">
            <v>0.92</v>
          </cell>
        </row>
        <row r="11">
          <cell r="J11">
            <v>78.401700000000005</v>
          </cell>
        </row>
        <row r="25">
          <cell r="E25">
            <v>445.28000000000003</v>
          </cell>
        </row>
        <row r="27">
          <cell r="E27">
            <v>968.11599999999999</v>
          </cell>
        </row>
        <row r="28">
          <cell r="E28">
            <v>1212.0999999999999</v>
          </cell>
        </row>
        <row r="37">
          <cell r="E37">
            <v>311.14400000000001</v>
          </cell>
        </row>
        <row r="38">
          <cell r="E38">
            <v>467.82000000000005</v>
          </cell>
        </row>
        <row r="39">
          <cell r="E39">
            <v>651.72799999999995</v>
          </cell>
        </row>
        <row r="41">
          <cell r="E41">
            <v>2204.2280000000001</v>
          </cell>
        </row>
        <row r="43">
          <cell r="E43">
            <v>188.6</v>
          </cell>
        </row>
        <row r="44">
          <cell r="E44">
            <v>342.24</v>
          </cell>
        </row>
        <row r="45">
          <cell r="E45">
            <v>724.96</v>
          </cell>
        </row>
        <row r="51">
          <cell r="E51">
            <v>2427.88</v>
          </cell>
        </row>
        <row r="67">
          <cell r="E67">
            <v>2271.48</v>
          </cell>
        </row>
        <row r="107">
          <cell r="E107">
            <v>4.6000000000000005</v>
          </cell>
        </row>
        <row r="112">
          <cell r="E112">
            <v>600</v>
          </cell>
        </row>
        <row r="113">
          <cell r="E113">
            <v>1000</v>
          </cell>
        </row>
        <row r="114">
          <cell r="E114">
            <v>1100</v>
          </cell>
        </row>
        <row r="120">
          <cell r="E120">
            <v>298.90799999999996</v>
          </cell>
        </row>
        <row r="121">
          <cell r="E121">
            <v>48.07</v>
          </cell>
        </row>
        <row r="123">
          <cell r="E123">
            <v>215.00400000000002</v>
          </cell>
        </row>
        <row r="124">
          <cell r="E124">
            <v>669.48400000000004</v>
          </cell>
        </row>
        <row r="126">
          <cell r="E126">
            <v>1933.288</v>
          </cell>
        </row>
        <row r="133">
          <cell r="E133">
            <v>297.16000000000003</v>
          </cell>
        </row>
        <row r="135">
          <cell r="E135">
            <v>393.29999999999995</v>
          </cell>
        </row>
        <row r="137">
          <cell r="E137">
            <v>603.06000000000006</v>
          </cell>
        </row>
        <row r="138">
          <cell r="E138">
            <v>437</v>
          </cell>
        </row>
        <row r="147">
          <cell r="E147">
            <v>42895</v>
          </cell>
        </row>
        <row r="157">
          <cell r="E157">
            <v>52216</v>
          </cell>
        </row>
        <row r="176">
          <cell r="E176">
            <v>14494.678199999998</v>
          </cell>
        </row>
        <row r="189">
          <cell r="E189">
            <v>3829.8679999999999</v>
          </cell>
        </row>
        <row r="202">
          <cell r="E202">
            <v>363.21600000000001</v>
          </cell>
        </row>
        <row r="203">
          <cell r="E203">
            <v>712.08</v>
          </cell>
        </row>
        <row r="204">
          <cell r="E204">
            <v>2349.3120000000004</v>
          </cell>
        </row>
        <row r="208">
          <cell r="E208">
            <v>18082</v>
          </cell>
        </row>
        <row r="218">
          <cell r="E218">
            <v>3091.5</v>
          </cell>
        </row>
        <row r="219">
          <cell r="E219">
            <v>9826.5</v>
          </cell>
        </row>
        <row r="220">
          <cell r="E220">
            <v>18205.5</v>
          </cell>
        </row>
        <row r="233">
          <cell r="E233">
            <v>18082</v>
          </cell>
        </row>
        <row r="234">
          <cell r="E234">
            <v>30558</v>
          </cell>
        </row>
        <row r="241">
          <cell r="E241">
            <v>1034</v>
          </cell>
        </row>
        <row r="242">
          <cell r="E242">
            <v>1908</v>
          </cell>
        </row>
        <row r="243">
          <cell r="E243">
            <v>4580</v>
          </cell>
        </row>
        <row r="244">
          <cell r="E244">
            <v>1034</v>
          </cell>
        </row>
        <row r="245">
          <cell r="E245">
            <v>1908</v>
          </cell>
        </row>
        <row r="246">
          <cell r="E246">
            <v>4580</v>
          </cell>
        </row>
        <row r="259">
          <cell r="E259">
            <v>15.980400000000001</v>
          </cell>
        </row>
        <row r="261">
          <cell r="E261">
            <v>75.982800000000012</v>
          </cell>
        </row>
        <row r="264">
          <cell r="E264">
            <v>78.632400000000004</v>
          </cell>
        </row>
        <row r="269">
          <cell r="E269">
            <v>97.952399999999997</v>
          </cell>
        </row>
        <row r="273">
          <cell r="E273">
            <v>9.1632000000000016</v>
          </cell>
        </row>
        <row r="288">
          <cell r="E288">
            <v>696.44</v>
          </cell>
        </row>
        <row r="289">
          <cell r="E289">
            <v>1173</v>
          </cell>
        </row>
        <row r="301">
          <cell r="E301">
            <v>268.64</v>
          </cell>
        </row>
        <row r="302">
          <cell r="E302">
            <v>326.60000000000002</v>
          </cell>
        </row>
        <row r="314">
          <cell r="E314">
            <v>184</v>
          </cell>
        </row>
        <row r="317">
          <cell r="E317">
            <v>15364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 val="WR1_-BOQ"/>
      <sheetName val="Collection_Sheet-WR1"/>
      <sheetName val="WR2_-_BOQ"/>
      <sheetName val="Collection_Sheet-_WR2"/>
      <sheetName val="Collection_Sheet-WR3"/>
      <sheetName val="WR4_-_BOQ"/>
      <sheetName val="Collection_Sheet_-_WR4"/>
      <sheetName val="WR5_-_BOQ"/>
      <sheetName val="Collection_Sheet_-_WR5"/>
      <sheetName val="WR6_-_BOQ"/>
      <sheetName val="Collection_Sheet_-_WR6"/>
      <sheetName val="WR7_-_BOQ"/>
      <sheetName val="COLLECTION_SHEET-_WR7"/>
      <sheetName val="WR8_-_BOQ"/>
      <sheetName val="Collection_Sheet_-_WR8"/>
      <sheetName val="WR9_-_BOQ"/>
      <sheetName val="Collection_Sheet_-_WR9"/>
      <sheetName val="WR10_-_BOQ"/>
      <sheetName val="Collection_Sheet_-_WR_10"/>
      <sheetName val="BILL_NO_WDI"/>
      <sheetName val="COLLECTION_SHEET"/>
      <sheetName val="P421"/>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RD OF PAY (2)"/>
      <sheetName val="IPC-55SUMMARY"/>
      <sheetName val="IPC-55a"/>
      <sheetName val="IPC-55b"/>
      <sheetName val="IPC-55SUMWORK"/>
      <sheetName val="IPC-55MAT-ON SITE"/>
      <sheetName val="IPC-55VOP"/>
      <sheetName val="IPC-49TAXES"/>
      <sheetName val="IPC-49TYRES"/>
      <sheetName val="VAT-UNSPECIFIED ITEMS"/>
      <sheetName val="VOP-TAXES BITUMEN (IPC49)"/>
      <sheetName val="VOP REINFORCEMENT"/>
      <sheetName val="VOP-TAXES FUEL&amp;LUB(summary)"/>
      <sheetName val="VOP&amp;TAXES DIESEL(IPC53)"/>
      <sheetName val=" VOP&amp;TAXES LUBRICANTS(IPC49)"/>
      <sheetName val="VOP KEROSENE"/>
      <sheetName val="VOP EXPLOSIVES"/>
      <sheetName val="VOPLUB"/>
      <sheetName val="VOP&amp;TAXES BITUMEN "/>
      <sheetName val="VOP&amp;TAXES PETROL(IPC49)"/>
      <sheetName val="VOP-TAXES CEMENT(IPC49)"/>
      <sheetName val="VOP-LIME"/>
      <sheetName val="IPC-49DUTY&amp;PCITEMS"/>
      <sheetName val="IPC-49DISBURSEMENT"/>
      <sheetName val="IPC-49ADJUSTMENT_Cl70(4)"/>
      <sheetName val="TOTAL RETENTION"/>
      <sheetName val="RECORD OF PAY"/>
      <sheetName val="Sheet2"/>
      <sheetName val="V.O.P-WAGES"/>
      <sheetName val="VOPLABSUM(DecJanFebMar)"/>
      <sheetName val="VOPMONSUM(DecJanFebMar)"/>
      <sheetName val="VOPWEEKSUM(Dec,Jan,Feb,Mar)"/>
      <sheetName val="VOPLAMONTHLY(Dec01,JanFebMar02)"/>
      <sheetName val="vopweek(Jan02)"/>
      <sheetName val="vopweek(Feb02)"/>
      <sheetName val="vopweek(Mar02)"/>
      <sheetName val="VOPWEEK(Dec01)"/>
      <sheetName val="Sheet1"/>
      <sheetName val="Rates"/>
      <sheetName val="RECORD_OF_PAY_(2)"/>
      <sheetName val="IPC-55MAT-ON_SITE"/>
      <sheetName val="VAT-UNSPECIFIED_ITEMS"/>
      <sheetName val="VOP-TAXES_BITUMEN_(IPC49)"/>
      <sheetName val="VOP_REINFORCEMENT"/>
      <sheetName val="VOP-TAXES_FUEL&amp;LUB(summary)"/>
      <sheetName val="VOP&amp;TAXES_DIESEL(IPC53)"/>
      <sheetName val="_VOP&amp;TAXES_LUBRICANTS(IPC49)"/>
      <sheetName val="VOP_KEROSENE"/>
      <sheetName val="VOP_EXPLOSIVES"/>
      <sheetName val="VOP&amp;TAXES_BITUMEN_"/>
      <sheetName val="VOP&amp;TAXES_PETROL(IPC49)"/>
      <sheetName val="VOP-TAXES_CEMENT(IPC49)"/>
      <sheetName val="TOTAL_RETENTION"/>
      <sheetName val="RECORD_OF_PAY"/>
      <sheetName val="V_O_P-WAGES"/>
    </sheetNames>
    <sheetDataSet>
      <sheetData sheetId="0"/>
      <sheetData sheetId="1"/>
      <sheetData sheetId="2"/>
      <sheetData sheetId="3"/>
      <sheetData sheetId="4">
        <row r="1">
          <cell r="B1">
            <v>0</v>
          </cell>
          <cell r="G1" t="str">
            <v>SUMMARY OF WORK DONE</v>
          </cell>
        </row>
        <row r="3">
          <cell r="C3" t="str">
            <v>CONTRACT NAME</v>
          </cell>
          <cell r="F3" t="str">
            <v>BUSIA - MUMIAS ROAD PROJECT</v>
          </cell>
          <cell r="K3" t="str">
            <v>CERTIFICATE NO.</v>
          </cell>
          <cell r="O3">
            <v>55</v>
          </cell>
        </row>
        <row r="4">
          <cell r="F4" t="str">
            <v>.</v>
          </cell>
          <cell r="G4" t="str">
            <v>.</v>
          </cell>
          <cell r="H4" t="str">
            <v>.</v>
          </cell>
          <cell r="N4" t="str">
            <v>.</v>
          </cell>
          <cell r="O4" t="str">
            <v>.</v>
          </cell>
        </row>
        <row r="5">
          <cell r="C5" t="str">
            <v>CONTRACT NO.</v>
          </cell>
          <cell r="F5" t="str">
            <v>RD. 0275</v>
          </cell>
          <cell r="K5" t="str">
            <v>VALUATION AS AT</v>
          </cell>
          <cell r="O5" t="str">
            <v>28th February, 2002</v>
          </cell>
        </row>
        <row r="6">
          <cell r="F6" t="str">
            <v>.</v>
          </cell>
          <cell r="G6" t="str">
            <v>.</v>
          </cell>
          <cell r="N6" t="str">
            <v>.</v>
          </cell>
          <cell r="O6" t="str">
            <v>.</v>
          </cell>
        </row>
        <row r="7">
          <cell r="C7" t="str">
            <v>CONTRACTOR</v>
          </cell>
          <cell r="F7" t="str">
            <v>HAYER BISHAN SINGH &amp; SONS LTD</v>
          </cell>
        </row>
        <row r="8">
          <cell r="F8" t="str">
            <v>.</v>
          </cell>
          <cell r="G8" t="str">
            <v>.</v>
          </cell>
          <cell r="H8" t="str">
            <v>.</v>
          </cell>
        </row>
        <row r="11">
          <cell r="C11" t="str">
            <v xml:space="preserve">TENDER SUM: </v>
          </cell>
          <cell r="E11" t="str">
            <v>K.Shs. 632,486,639.25</v>
          </cell>
          <cell r="H11" t="str">
            <v>REVISED CONTRACT AMOUNT  V.O. No.4 [Feb., 2000] = KSh. 1,930,477,860.00</v>
          </cell>
        </row>
        <row r="13">
          <cell r="H13" t="str">
            <v>TENDER AMOUNT</v>
          </cell>
          <cell r="I13" t="str">
            <v>REVISED CONTRACT</v>
          </cell>
          <cell r="J13">
            <v>0</v>
          </cell>
        </row>
        <row r="14">
          <cell r="F14" t="str">
            <v>DESCRIPTION</v>
          </cell>
          <cell r="H14" t="str">
            <v>(INCL. V.O.'s)</v>
          </cell>
          <cell r="I14" t="str">
            <v xml:space="preserve">AMOUNTS ADDENDUM </v>
          </cell>
          <cell r="J14" t="str">
            <v>CERTIFICATES No. 1-54</v>
          </cell>
          <cell r="M14" t="str">
            <v>THIS CERTIFICATE</v>
          </cell>
          <cell r="O14" t="str">
            <v>TOTAL</v>
          </cell>
        </row>
        <row r="15">
          <cell r="I15" t="str">
            <v>No. 4 [Feb. 2000]</v>
          </cell>
        </row>
        <row r="16">
          <cell r="H16" t="str">
            <v>KSh</v>
          </cell>
          <cell r="I16" t="str">
            <v>KSh</v>
          </cell>
          <cell r="J16" t="str">
            <v>KSh</v>
          </cell>
          <cell r="M16" t="str">
            <v>KSh</v>
          </cell>
          <cell r="O16" t="str">
            <v>KSh</v>
          </cell>
        </row>
        <row r="17">
          <cell r="C17" t="str">
            <v>1</v>
          </cell>
          <cell r="E17" t="str">
            <v>GENERAL</v>
          </cell>
          <cell r="H17">
            <v>143931169.40000001</v>
          </cell>
          <cell r="I17">
            <v>316635605</v>
          </cell>
          <cell r="J17">
            <v>283355598.14014798</v>
          </cell>
          <cell r="M17">
            <v>7199277.8839999996</v>
          </cell>
          <cell r="O17">
            <v>290554876.02414799</v>
          </cell>
        </row>
        <row r="18">
          <cell r="C18" t="str">
            <v>4</v>
          </cell>
          <cell r="E18" t="str">
            <v>SITE CLEARANCE</v>
          </cell>
          <cell r="H18">
            <v>8710000</v>
          </cell>
          <cell r="I18">
            <v>18000497</v>
          </cell>
          <cell r="J18">
            <v>18276574</v>
          </cell>
          <cell r="M18">
            <v>0</v>
          </cell>
          <cell r="O18">
            <v>18276574</v>
          </cell>
        </row>
        <row r="19">
          <cell r="C19" t="str">
            <v>5</v>
          </cell>
          <cell r="E19" t="str">
            <v>EARTHWORKS</v>
          </cell>
          <cell r="H19">
            <v>49898800</v>
          </cell>
          <cell r="I19">
            <v>200502629</v>
          </cell>
          <cell r="J19">
            <v>200516915.164</v>
          </cell>
          <cell r="M19">
            <v>1082723.25</v>
          </cell>
          <cell r="O19">
            <v>201599638.414</v>
          </cell>
        </row>
        <row r="20">
          <cell r="C20" t="str">
            <v>7</v>
          </cell>
          <cell r="E20" t="str">
            <v>EXCAVATION &amp; FILLING OF STRUCTURES</v>
          </cell>
          <cell r="H20">
            <v>5372843</v>
          </cell>
          <cell r="I20">
            <v>12290131</v>
          </cell>
          <cell r="J20">
            <v>9767443.5099999998</v>
          </cell>
          <cell r="M20">
            <v>0</v>
          </cell>
          <cell r="O20">
            <v>9767443.5099999998</v>
          </cell>
        </row>
        <row r="21">
          <cell r="C21" t="str">
            <v>8</v>
          </cell>
          <cell r="E21" t="str">
            <v>CULVERTS AND DRAINAGE WORK</v>
          </cell>
          <cell r="H21">
            <v>21943635</v>
          </cell>
          <cell r="I21">
            <v>38208714</v>
          </cell>
          <cell r="J21">
            <v>40031031.090000004</v>
          </cell>
          <cell r="M21">
            <v>603782.9</v>
          </cell>
          <cell r="O21">
            <v>40634813.990000002</v>
          </cell>
        </row>
        <row r="22">
          <cell r="C22" t="str">
            <v>9</v>
          </cell>
          <cell r="E22" t="str">
            <v xml:space="preserve">DEVIATIONS </v>
          </cell>
          <cell r="H22">
            <v>5417720</v>
          </cell>
          <cell r="I22">
            <v>22484719</v>
          </cell>
          <cell r="J22">
            <v>21256779.600000001</v>
          </cell>
          <cell r="M22">
            <v>0</v>
          </cell>
          <cell r="O22">
            <v>21256779.600000001</v>
          </cell>
        </row>
        <row r="23">
          <cell r="C23" t="str">
            <v>12</v>
          </cell>
          <cell r="E23" t="str">
            <v>SUB-BASE AND BASE</v>
          </cell>
          <cell r="H23">
            <v>32767000</v>
          </cell>
          <cell r="I23">
            <v>40824339</v>
          </cell>
          <cell r="J23">
            <v>41497751.965999998</v>
          </cell>
          <cell r="M23">
            <v>0</v>
          </cell>
          <cell r="O23">
            <v>41497751.965999998</v>
          </cell>
        </row>
        <row r="24">
          <cell r="C24" t="str">
            <v>14</v>
          </cell>
          <cell r="E24" t="str">
            <v>CEMENT OR LIME STABILIZATION</v>
          </cell>
          <cell r="H24">
            <v>78374870</v>
          </cell>
          <cell r="I24">
            <v>76699036</v>
          </cell>
          <cell r="J24">
            <v>72374340.968400002</v>
          </cell>
          <cell r="M24">
            <v>926532.75679999986</v>
          </cell>
          <cell r="O24">
            <v>73300873.725199997</v>
          </cell>
        </row>
        <row r="25">
          <cell r="C25" t="str">
            <v>15</v>
          </cell>
          <cell r="E25" t="str">
            <v>SURFACE DRESSING</v>
          </cell>
          <cell r="H25">
            <v>31446800</v>
          </cell>
          <cell r="I25">
            <v>38576396</v>
          </cell>
          <cell r="J25">
            <v>38558309.807999998</v>
          </cell>
          <cell r="M25">
            <v>310080.07799999998</v>
          </cell>
          <cell r="O25">
            <v>38868389.886</v>
          </cell>
        </row>
        <row r="26">
          <cell r="C26" t="str">
            <v>16</v>
          </cell>
          <cell r="E26" t="str">
            <v>BITUMINOUS MIX WEARING COURSE</v>
          </cell>
          <cell r="H26">
            <v>101445600</v>
          </cell>
          <cell r="I26">
            <v>116542002</v>
          </cell>
          <cell r="J26">
            <v>119282626.5</v>
          </cell>
          <cell r="M26">
            <v>3996956.6399999997</v>
          </cell>
          <cell r="O26">
            <v>123279583.14</v>
          </cell>
        </row>
        <row r="27">
          <cell r="C27" t="str">
            <v>17</v>
          </cell>
          <cell r="E27" t="str">
            <v>CONCRETE WORKS</v>
          </cell>
          <cell r="H27">
            <v>10615570</v>
          </cell>
          <cell r="I27">
            <v>37383305</v>
          </cell>
          <cell r="J27">
            <v>34387089</v>
          </cell>
          <cell r="M27">
            <v>217531.30000000002</v>
          </cell>
          <cell r="O27">
            <v>34604620.299999997</v>
          </cell>
        </row>
        <row r="28">
          <cell r="C28" t="str">
            <v>20</v>
          </cell>
          <cell r="E28" t="str">
            <v>ROAD FURNITURE</v>
          </cell>
          <cell r="H28">
            <v>11699070</v>
          </cell>
          <cell r="I28">
            <v>19854092</v>
          </cell>
          <cell r="J28">
            <v>14920036.949999999</v>
          </cell>
          <cell r="M28">
            <v>2228874.2000000002</v>
          </cell>
          <cell r="O28">
            <v>17148911.149999999</v>
          </cell>
        </row>
        <row r="29">
          <cell r="C29" t="str">
            <v>21</v>
          </cell>
          <cell r="E29" t="str">
            <v>MISCELLANEOUS BRIDGE WORKS</v>
          </cell>
          <cell r="H29">
            <v>1024408</v>
          </cell>
          <cell r="I29">
            <v>1931549</v>
          </cell>
          <cell r="J29">
            <v>1359089.2</v>
          </cell>
          <cell r="M29">
            <v>0</v>
          </cell>
          <cell r="O29">
            <v>1359089.2</v>
          </cell>
        </row>
        <row r="30">
          <cell r="C30" t="str">
            <v>22</v>
          </cell>
          <cell r="E30" t="str">
            <v>DAY WORKS</v>
          </cell>
          <cell r="H30">
            <v>4682540</v>
          </cell>
          <cell r="I30">
            <v>11399825</v>
          </cell>
          <cell r="J30">
            <v>10906335.01</v>
          </cell>
          <cell r="M30">
            <v>8620</v>
          </cell>
          <cell r="O30">
            <v>10914955.01</v>
          </cell>
        </row>
        <row r="34">
          <cell r="G34" t="str">
            <v>VALUE  OF  WORK  DONE</v>
          </cell>
          <cell r="I34">
            <v>951332839</v>
          </cell>
          <cell r="J34">
            <v>906489920.90654802</v>
          </cell>
          <cell r="M34">
            <v>16574379.0088</v>
          </cell>
          <cell r="O34">
            <v>923064299.91534793</v>
          </cell>
        </row>
        <row r="36">
          <cell r="O36" t="str">
            <v>MOT &amp; C   10/82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3">
          <cell r="A3">
            <v>0</v>
          </cell>
        </row>
      </sheetData>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R1"/>
      <sheetName val="Collection Sheet-BILL NO.BR1"/>
      <sheetName val="BILL NO BR2"/>
      <sheetName val="Collection Sheet BR2"/>
      <sheetName val="BILL NO. BR3"/>
      <sheetName val="Collection Sheet-BILL NO.BR3"/>
      <sheetName val="BILL NO. BR4"/>
      <sheetName val="Collection Sheet-BILL NO.BR 4"/>
      <sheetName val="BILL NO BR5"/>
      <sheetName val="Collection Sheet-BILL NO.BR5"/>
      <sheetName val="BILL NO. BR6"/>
      <sheetName val="Collection Sheet-BILL NO.BR6"/>
      <sheetName val="Bill No. Br7"/>
      <sheetName val="Collection Sheet-BILL NO.BR 7"/>
      <sheetName val="Bill No. Br 8"/>
      <sheetName val="Collection Sheet-BILL NO.BR8"/>
      <sheetName val="Bill No. Br 9"/>
      <sheetName val="Collection Sheet-BILL No. Br 9"/>
      <sheetName val="Bill No. Br 10"/>
      <sheetName val="Collection Sheet-Bill No. Br 10"/>
      <sheetName val="Bill No. Br 11"/>
      <sheetName val="Collection Sheet-Bill No. 11"/>
      <sheetName val="Bill No. Br 12"/>
      <sheetName val="Collection Sheet-Bill No. Br 12"/>
      <sheetName val="Bill No. Br 13"/>
      <sheetName val="Collection Sheet-Bill No. Br 13"/>
      <sheetName val="Bill No. Br 14"/>
      <sheetName val="Collection Sheet-Bill No. Br 14"/>
      <sheetName val="Bill No. Br 8部分改变"/>
      <sheetName val="IPC-55SUMWORK"/>
      <sheetName val="BILL_NO__BR1"/>
      <sheetName val="Collection_Sheet-BILL_NO_BR1"/>
      <sheetName val="BILL_NO_BR2"/>
      <sheetName val="Collection_Sheet_BR2"/>
      <sheetName val="BILL_NO__BR3"/>
      <sheetName val="Collection_Sheet-BILL_NO_BR3"/>
      <sheetName val="BILL_NO__BR4"/>
      <sheetName val="Collection_Sheet-BILL_NO_BR_4"/>
      <sheetName val="BILL_NO_BR5"/>
      <sheetName val="Collection_Sheet-BILL_NO_BR5"/>
      <sheetName val="BILL_NO__BR6"/>
      <sheetName val="Collection_Sheet-BILL_NO_BR6"/>
      <sheetName val="Bill_No__Br7"/>
      <sheetName val="Collection_Sheet-BILL_NO_BR_7"/>
      <sheetName val="Bill_No__Br_8"/>
      <sheetName val="Collection_Sheet-BILL_NO_BR8"/>
      <sheetName val="Bill_No__Br_9"/>
      <sheetName val="Collection_Sheet-BILL_No__Br_9"/>
      <sheetName val="Bill_No__Br_10"/>
      <sheetName val="Collection_Sheet-Bill_No__Br_10"/>
      <sheetName val="Bill_No__Br_11"/>
      <sheetName val="Collection_Sheet-Bill_No__11"/>
      <sheetName val="Bill_No__Br_12"/>
      <sheetName val="Collection_Sheet-Bill_No__Br_12"/>
      <sheetName val="Bill_No__Br_13"/>
      <sheetName val="Collection_Sheet-Bill_No__Br_13"/>
      <sheetName val="Bill_No__Br_14"/>
      <sheetName val="Collection_Sheet-Bill_No__Br_14"/>
      <sheetName val="Front page"/>
      <sheetName val="standard"/>
      <sheetName val="BILL_NO__BR11"/>
      <sheetName val="Collection_Sheet-BILL_NO_BR11"/>
      <sheetName val="BILL_NO_BR21"/>
      <sheetName val="Collection_Sheet_BR21"/>
      <sheetName val="BILL_NO__BR31"/>
      <sheetName val="Collection_Sheet-BILL_NO_BR31"/>
      <sheetName val="BILL_NO__BR41"/>
      <sheetName val="Collection_Sheet-BILL_NO_BR_41"/>
      <sheetName val="BILL_NO_BR51"/>
      <sheetName val="Collection_Sheet-BILL_NO_BR51"/>
      <sheetName val="BILL_NO__BR61"/>
      <sheetName val="Collection_Sheet-BILL_NO_BR61"/>
      <sheetName val="Bill_No__Br71"/>
      <sheetName val="Collection_Sheet-BILL_NO_BR_71"/>
      <sheetName val="Bill_No__Br_81"/>
      <sheetName val="Collection_Sheet-BILL_NO_BR81"/>
      <sheetName val="Bill_No__Br_91"/>
      <sheetName val="Collection_Sheet-BILL_No__Br_91"/>
      <sheetName val="Bill_No__Br_101"/>
      <sheetName val="Collection_Sheet-Bill_No__Br_11"/>
      <sheetName val="Bill_No__Br_111"/>
      <sheetName val="Collection_Sheet-Bill_No__111"/>
      <sheetName val="Bill_No__Br_121"/>
      <sheetName val="Collection_Sheet-Bill_No__Br_15"/>
      <sheetName val="Bill_No__Br_131"/>
      <sheetName val="Collection_Sheet-Bill_No__Br_16"/>
      <sheetName val="Bill_No__Br_141"/>
      <sheetName val="Collection_Sheet-Bill_No__Br_17"/>
      <sheetName val="Bill_No__Br_8部分改变"/>
      <sheetName val="BILL_NO__BR12"/>
      <sheetName val="Collection_Sheet-BILL_NO_BR12"/>
      <sheetName val="BILL_NO_BR22"/>
      <sheetName val="Collection_Sheet_BR22"/>
      <sheetName val="BILL_NO__BR32"/>
      <sheetName val="Collection_Sheet-BILL_NO_BR32"/>
      <sheetName val="BILL_NO__BR42"/>
      <sheetName val="Collection_Sheet-BILL_NO_BR_42"/>
      <sheetName val="BILL_NO_BR52"/>
      <sheetName val="Collection_Sheet-BILL_NO_BR52"/>
      <sheetName val="BILL_NO__BR62"/>
      <sheetName val="Collection_Sheet-BILL_NO_BR62"/>
      <sheetName val="Bill_No__Br72"/>
      <sheetName val="Collection_Sheet-BILL_NO_BR_72"/>
      <sheetName val="Bill_No__Br_82"/>
      <sheetName val="Collection_Sheet-BILL_NO_BR82"/>
      <sheetName val="Bill_No__Br_92"/>
      <sheetName val="Collection_Sheet-BILL_No__Br_92"/>
      <sheetName val="Bill_No__Br_102"/>
      <sheetName val="Collection_Sheet-Bill_No__Br_18"/>
      <sheetName val="Bill_No__Br_112"/>
      <sheetName val="Collection_Sheet-Bill_No__112"/>
      <sheetName val="Bill_No__Br_122"/>
      <sheetName val="Collection_Sheet-Bill_No__Br_19"/>
      <sheetName val="Bill_No__Br_132"/>
      <sheetName val="Collection_Sheet-Bill_No__Br_20"/>
      <sheetName val="Bill_No__Br_142"/>
      <sheetName val="Collection_Sheet-Bill_No__Br_21"/>
      <sheetName val="Bill_No__Br_8部分改变1"/>
      <sheetName val="Daily"/>
      <sheetName val="BILL_NO__BR13"/>
      <sheetName val="Collection_Sheet-BILL_NO_BR13"/>
      <sheetName val="BILL_NO_BR23"/>
      <sheetName val="Collection_Sheet_BR23"/>
      <sheetName val="BILL_NO__BR33"/>
      <sheetName val="Collection_Sheet-BILL_NO_BR33"/>
      <sheetName val="BILL_NO__BR43"/>
      <sheetName val="Collection_Sheet-BILL_NO_BR_43"/>
      <sheetName val="BILL_NO_BR53"/>
      <sheetName val="Collection_Sheet-BILL_NO_BR53"/>
      <sheetName val="BILL_NO__BR63"/>
      <sheetName val="Collection_Sheet-BILL_NO_BR63"/>
      <sheetName val="Bill_No__Br73"/>
      <sheetName val="Collection_Sheet-BILL_NO_BR_73"/>
      <sheetName val="Bill_No__Br_83"/>
      <sheetName val="Collection_Sheet-BILL_NO_BR83"/>
      <sheetName val="Bill_No__Br_93"/>
      <sheetName val="Collection_Sheet-BILL_No__Br_93"/>
      <sheetName val="Bill_No__Br_103"/>
      <sheetName val="Collection_Sheet-Bill_No__Br_22"/>
      <sheetName val="Bill_No__Br_113"/>
      <sheetName val="Collection_Sheet-Bill_No__113"/>
      <sheetName val="Bill_No__Br_123"/>
      <sheetName val="Collection_Sheet-Bill_No__Br_23"/>
      <sheetName val="Bill_No__Br_133"/>
      <sheetName val="Collection_Sheet-Bill_No__Br_24"/>
      <sheetName val="Bill_No__Br_143"/>
      <sheetName val="Collection_Sheet-Bill_No__Br_25"/>
      <sheetName val="Bill_No__Br_8部分改变2"/>
    </sheetNames>
    <sheetDataSet>
      <sheetData sheetId="0">
        <row r="9">
          <cell r="K9">
            <v>0.92</v>
          </cell>
        </row>
        <row r="220">
          <cell r="E220">
            <v>6946.92</v>
          </cell>
        </row>
        <row r="291">
          <cell r="E291">
            <v>263.12</v>
          </cell>
        </row>
        <row r="312">
          <cell r="E312">
            <v>460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Rates"/>
      <sheetName val="Bill No. K1"/>
      <sheetName val="COLLECTION SHEET (K1)"/>
      <sheetName val="Bill No. K3"/>
      <sheetName val="COLLECTION SHEET (K3)"/>
      <sheetName val="Bill No. K4"/>
      <sheetName val="COLLECTION SHEET (K4)"/>
      <sheetName val="Bill No. K5"/>
      <sheetName val="COLLECTION SHEET (5)"/>
      <sheetName val="Bill No. K6"/>
      <sheetName val="COLLECTION SHEET (6)"/>
      <sheetName val="Bill No. K7"/>
      <sheetName val="COLLECTION SHEET (K7)"/>
      <sheetName val="Bill No. K8"/>
      <sheetName val="COLLECTION SHEET (K8) "/>
      <sheetName val="Bill No. K9 "/>
      <sheetName val="COLLECTION SHEET (K9)"/>
      <sheetName val="BOQ. K10"/>
      <sheetName val="COLLECTION SHEET (K10)"/>
      <sheetName val="Bill No. K11"/>
      <sheetName val="COLLECTION SHEET (K11)"/>
      <sheetName val="Bill No. K12"/>
      <sheetName val="COLLECTION SHEET (K12)"/>
      <sheetName val="Bill No. K13"/>
      <sheetName val="COLLECTION SHEET (K13)"/>
      <sheetName val="Bill No. K14"/>
      <sheetName val="COLLECTION SHEET (K14)"/>
      <sheetName val="BILL NO. K15"/>
      <sheetName val="Collection Sheet (K15)"/>
      <sheetName val="Bill No. K16"/>
      <sheetName val="Collection Sheet (16)"/>
      <sheetName val="BILL NO. K17"/>
      <sheetName val="Collection Sheet-K17"/>
      <sheetName val="IPC-55SUMWORK"/>
      <sheetName val="Bill NO.1 General"/>
      <sheetName val="H2O TREATMENT PLANT SITE(4.1)"/>
    </sheetNames>
    <sheetDataSet>
      <sheetData sheetId="0" refreshError="1"/>
      <sheetData sheetId="1">
        <row r="9">
          <cell r="J9">
            <v>0.92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RD OF PAY (2)"/>
      <sheetName val="IPC-49SUMMARY"/>
      <sheetName val="IPC-49a"/>
      <sheetName val="IPC-49b"/>
      <sheetName val="IPC-49SUMWORK"/>
      <sheetName val="IPC-49MAT-ON SITE"/>
      <sheetName val="IPC-49VOP"/>
      <sheetName val="IPC-49TAXES"/>
      <sheetName val="IPC-49TYRES"/>
      <sheetName val="VAT-UNSPECIFIED ITEMS"/>
      <sheetName val="VOP-TAXES BITUMEN (IPC49)"/>
      <sheetName val="VOP REINFORCEMENT"/>
      <sheetName val="VOP-TAXES FUEL&amp;LUB(summary)"/>
      <sheetName val="VOP&amp;TAXES DIESEL(IPC53)"/>
      <sheetName val=" VOP&amp;TAXES LUBRICANTS(IPC49)"/>
      <sheetName val="VOP KEROSENE"/>
      <sheetName val="VOP EXPLOSIVES"/>
      <sheetName val="VOPLUB"/>
      <sheetName val="VOP&amp;TAXES BITUMEN "/>
      <sheetName val="VOP&amp;TAXES PETROL(IPC49)"/>
      <sheetName val="VOP-TAXES CEMENT(IPC49)"/>
      <sheetName val="VOP-LIME"/>
      <sheetName val="IPC-49DUTY&amp;PCITEMS"/>
      <sheetName val="IPC-49DISBURSEMENT"/>
      <sheetName val="IPC-49ADJUSTMENT_Cl70(4)"/>
      <sheetName val="TOTAL RETENTION"/>
      <sheetName val="RECORD OF PAY"/>
      <sheetName val="Sheet2"/>
      <sheetName val="V.O.P-WAGES"/>
      <sheetName val="VOPLABSUM"/>
      <sheetName val="VOPMONSUM"/>
      <sheetName val="VOPWEEKSUM"/>
      <sheetName val="VOPLABMONTHLY"/>
      <sheetName val="vopweek2"/>
      <sheetName val="VOPWEEK"/>
      <sheetName val="Sheet1"/>
      <sheetName val="Rates"/>
      <sheetName val="IPC-55SUMWORK"/>
      <sheetName val="RECORD_OF_PAY_(2)"/>
      <sheetName val="IPC-49MAT-ON_SITE"/>
      <sheetName val="VAT-UNSPECIFIED_ITEMS"/>
      <sheetName val="VOP-TAXES_BITUMEN_(IPC49)"/>
      <sheetName val="VOP_REINFORCEMENT"/>
      <sheetName val="VOP-TAXES_FUEL&amp;LUB(summary)"/>
      <sheetName val="VOP&amp;TAXES_DIESEL(IPC53)"/>
      <sheetName val="_VOP&amp;TAXES_LUBRICANTS(IPC49)"/>
      <sheetName val="VOP_KEROSENE"/>
      <sheetName val="VOP_EXPLOSIVES"/>
      <sheetName val="VOP&amp;TAXES_BITUMEN_"/>
      <sheetName val="VOP&amp;TAXES_PETROL(IPC49)"/>
      <sheetName val="VOP-TAXES_CEMENT(IPC49)"/>
      <sheetName val="TOTAL_RETENTION"/>
      <sheetName val="RECORD_OF_PAY"/>
      <sheetName val="V_O_P-WAGES"/>
    </sheetNames>
    <sheetDataSet>
      <sheetData sheetId="0"/>
      <sheetData sheetId="1"/>
      <sheetData sheetId="2"/>
      <sheetData sheetId="3"/>
      <sheetData sheetId="4">
        <row r="1">
          <cell r="B1">
            <v>0</v>
          </cell>
          <cell r="G1" t="str">
            <v>SUMMARY OF WORK DONE</v>
          </cell>
        </row>
        <row r="3">
          <cell r="C3" t="str">
            <v>CONTRACT NAME</v>
          </cell>
          <cell r="F3" t="str">
            <v>BUSIA - MUMIAS ROAD PROJECT</v>
          </cell>
          <cell r="K3" t="str">
            <v>CERTIFICATE NO.</v>
          </cell>
          <cell r="O3">
            <v>54</v>
          </cell>
        </row>
        <row r="4">
          <cell r="F4" t="str">
            <v>.</v>
          </cell>
          <cell r="G4" t="str">
            <v>.</v>
          </cell>
          <cell r="H4" t="str">
            <v>.</v>
          </cell>
          <cell r="N4" t="str">
            <v>.</v>
          </cell>
          <cell r="O4" t="str">
            <v>.</v>
          </cell>
        </row>
        <row r="5">
          <cell r="C5" t="str">
            <v>CONTRACT NO.</v>
          </cell>
          <cell r="F5" t="str">
            <v>RD. 0275</v>
          </cell>
          <cell r="K5" t="str">
            <v>VALUATION AS AT</v>
          </cell>
          <cell r="O5" t="str">
            <v>30th November, 2001</v>
          </cell>
        </row>
        <row r="6">
          <cell r="F6" t="str">
            <v>.</v>
          </cell>
          <cell r="G6" t="str">
            <v>.</v>
          </cell>
          <cell r="N6" t="str">
            <v>.</v>
          </cell>
          <cell r="O6" t="str">
            <v>.</v>
          </cell>
        </row>
        <row r="7">
          <cell r="C7" t="str">
            <v>CONTRACTOR</v>
          </cell>
          <cell r="F7" t="str">
            <v>HAYER BISHAN SINGH &amp; SONS LTD</v>
          </cell>
        </row>
        <row r="8">
          <cell r="F8" t="str">
            <v>.</v>
          </cell>
          <cell r="G8" t="str">
            <v>.</v>
          </cell>
          <cell r="H8" t="str">
            <v>.</v>
          </cell>
        </row>
        <row r="11">
          <cell r="C11" t="str">
            <v xml:space="preserve">TENDER SUM: </v>
          </cell>
          <cell r="E11" t="str">
            <v>K.Shs. 632,486,639.25</v>
          </cell>
          <cell r="H11" t="str">
            <v>REVISED CONTRACT AMOUNT  V.O. No.4 [Feb., 2000] = KSh. 1,930,477,860.00</v>
          </cell>
        </row>
        <row r="13">
          <cell r="H13" t="str">
            <v>TENDER AMOUNT</v>
          </cell>
          <cell r="I13" t="str">
            <v>REVISED CONTRACT</v>
          </cell>
          <cell r="J13">
            <v>0</v>
          </cell>
        </row>
        <row r="14">
          <cell r="F14" t="str">
            <v>DESCRIPTION</v>
          </cell>
          <cell r="H14" t="str">
            <v>(INCL. V.O.'s)</v>
          </cell>
          <cell r="I14" t="str">
            <v xml:space="preserve">AMOUNTS ADDENDUM </v>
          </cell>
          <cell r="J14" t="str">
            <v>CERTIFICATES No. 1-52</v>
          </cell>
          <cell r="M14" t="str">
            <v>THIS CERTIFICATE</v>
          </cell>
          <cell r="O14" t="str">
            <v>TOTAL</v>
          </cell>
        </row>
        <row r="15">
          <cell r="I15" t="str">
            <v>No. 4 [Feb. 2000]</v>
          </cell>
        </row>
        <row r="16">
          <cell r="H16" t="str">
            <v>KSh</v>
          </cell>
          <cell r="I16" t="str">
            <v>KSh</v>
          </cell>
          <cell r="J16" t="str">
            <v>KSh</v>
          </cell>
          <cell r="M16" t="str">
            <v>KSh</v>
          </cell>
          <cell r="O16" t="str">
            <v>KSh</v>
          </cell>
        </row>
        <row r="17">
          <cell r="C17" t="str">
            <v>1</v>
          </cell>
          <cell r="E17" t="str">
            <v>GENERAL</v>
          </cell>
          <cell r="H17">
            <v>143931169.40000001</v>
          </cell>
          <cell r="I17">
            <v>316635605</v>
          </cell>
          <cell r="J17">
            <v>278044108.171148</v>
          </cell>
          <cell r="M17">
            <v>5311489.9689999996</v>
          </cell>
          <cell r="O17">
            <v>283355598.14014798</v>
          </cell>
        </row>
        <row r="18">
          <cell r="C18" t="str">
            <v>4</v>
          </cell>
          <cell r="E18" t="str">
            <v>SITE CLEARANCE</v>
          </cell>
          <cell r="H18">
            <v>8710000</v>
          </cell>
          <cell r="I18">
            <v>18000497</v>
          </cell>
          <cell r="J18">
            <v>18123981.350000001</v>
          </cell>
          <cell r="M18">
            <v>152592.65</v>
          </cell>
          <cell r="O18">
            <v>18276574</v>
          </cell>
        </row>
        <row r="19">
          <cell r="C19" t="str">
            <v>5</v>
          </cell>
          <cell r="E19" t="str">
            <v>EARTHWORKS</v>
          </cell>
          <cell r="H19">
            <v>49898800</v>
          </cell>
          <cell r="I19">
            <v>200502629</v>
          </cell>
          <cell r="J19">
            <v>201841744.03999999</v>
          </cell>
          <cell r="M19">
            <v>-1324828.8759999995</v>
          </cell>
          <cell r="O19">
            <v>200516915.164</v>
          </cell>
        </row>
        <row r="20">
          <cell r="C20" t="str">
            <v>7</v>
          </cell>
          <cell r="E20" t="str">
            <v>EXCAVATION &amp; FILLING OF STRUCTURES</v>
          </cell>
          <cell r="H20">
            <v>5372843</v>
          </cell>
          <cell r="I20">
            <v>12290131</v>
          </cell>
          <cell r="J20">
            <v>9665507.8300000001</v>
          </cell>
          <cell r="M20">
            <v>101935.67999999999</v>
          </cell>
          <cell r="O20">
            <v>9767443.5099999998</v>
          </cell>
        </row>
        <row r="21">
          <cell r="C21" t="str">
            <v>8</v>
          </cell>
          <cell r="E21" t="str">
            <v>CULVERTS AND DRAINAGE WORK</v>
          </cell>
          <cell r="H21">
            <v>21943635</v>
          </cell>
          <cell r="I21">
            <v>38208714</v>
          </cell>
          <cell r="J21">
            <v>41146060.810000002</v>
          </cell>
          <cell r="M21">
            <v>-1115029.7200000002</v>
          </cell>
          <cell r="O21">
            <v>40031031.090000004</v>
          </cell>
        </row>
        <row r="22">
          <cell r="C22" t="str">
            <v>9</v>
          </cell>
          <cell r="E22" t="str">
            <v xml:space="preserve">DEVIATIONS </v>
          </cell>
          <cell r="H22">
            <v>5417720</v>
          </cell>
          <cell r="I22">
            <v>22484719</v>
          </cell>
          <cell r="J22">
            <v>21256779.600000001</v>
          </cell>
          <cell r="M22">
            <v>0</v>
          </cell>
          <cell r="O22">
            <v>21256779.600000001</v>
          </cell>
        </row>
        <row r="23">
          <cell r="C23" t="str">
            <v>12</v>
          </cell>
          <cell r="E23" t="str">
            <v>SUB-BASE AND BASE</v>
          </cell>
          <cell r="H23">
            <v>32767000</v>
          </cell>
          <cell r="I23">
            <v>40824339</v>
          </cell>
          <cell r="J23">
            <v>41083466.023999996</v>
          </cell>
          <cell r="M23">
            <v>414285.94199999992</v>
          </cell>
          <cell r="O23">
            <v>41497751.965999998</v>
          </cell>
        </row>
        <row r="24">
          <cell r="C24" t="str">
            <v>14</v>
          </cell>
          <cell r="E24" t="str">
            <v>CEMENT OR LIME STABILIZATION</v>
          </cell>
          <cell r="H24">
            <v>78374870</v>
          </cell>
          <cell r="I24">
            <v>76699036</v>
          </cell>
          <cell r="J24">
            <v>72374340.968400002</v>
          </cell>
          <cell r="M24">
            <v>0</v>
          </cell>
          <cell r="O24">
            <v>72374340.968400002</v>
          </cell>
        </row>
        <row r="25">
          <cell r="C25" t="str">
            <v>15</v>
          </cell>
          <cell r="E25" t="str">
            <v>SURFACE DRESSING</v>
          </cell>
          <cell r="H25">
            <v>31446800</v>
          </cell>
          <cell r="I25">
            <v>38576396</v>
          </cell>
          <cell r="J25">
            <v>38205760.267999999</v>
          </cell>
          <cell r="M25">
            <v>352549.53999999992</v>
          </cell>
          <cell r="O25">
            <v>38558309.807999998</v>
          </cell>
        </row>
        <row r="26">
          <cell r="C26" t="str">
            <v>16</v>
          </cell>
          <cell r="E26" t="str">
            <v>BITUMINOUS MIX WEARING COURSE</v>
          </cell>
          <cell r="H26">
            <v>101445600</v>
          </cell>
          <cell r="I26">
            <v>116542002</v>
          </cell>
          <cell r="J26">
            <v>119282626.5</v>
          </cell>
          <cell r="M26">
            <v>1094845.74</v>
          </cell>
          <cell r="O26">
            <v>120377472.23999999</v>
          </cell>
        </row>
        <row r="27">
          <cell r="C27" t="str">
            <v>17</v>
          </cell>
          <cell r="E27" t="str">
            <v>CONCRETE WORKS</v>
          </cell>
          <cell r="H27">
            <v>10615570</v>
          </cell>
          <cell r="I27">
            <v>37383305</v>
          </cell>
          <cell r="J27">
            <v>33583078.100000001</v>
          </cell>
          <cell r="M27">
            <v>804010.9</v>
          </cell>
          <cell r="O27">
            <v>34387089</v>
          </cell>
        </row>
        <row r="28">
          <cell r="C28" t="str">
            <v>20</v>
          </cell>
          <cell r="E28" t="str">
            <v>ROAD FURNITURE</v>
          </cell>
          <cell r="H28">
            <v>11699070</v>
          </cell>
          <cell r="I28">
            <v>19854092</v>
          </cell>
          <cell r="J28">
            <v>11926619.949999999</v>
          </cell>
          <cell r="M28">
            <v>3185945</v>
          </cell>
          <cell r="O28">
            <v>15112564.949999999</v>
          </cell>
        </row>
        <row r="29">
          <cell r="C29" t="str">
            <v>21</v>
          </cell>
          <cell r="E29" t="str">
            <v>MISCELLANEOUS BRIDGE WORKS</v>
          </cell>
          <cell r="H29">
            <v>1024408</v>
          </cell>
          <cell r="I29">
            <v>1931549</v>
          </cell>
          <cell r="J29">
            <v>1359089.2</v>
          </cell>
          <cell r="M29">
            <v>0</v>
          </cell>
          <cell r="O29">
            <v>1359089.2</v>
          </cell>
        </row>
        <row r="30">
          <cell r="C30" t="str">
            <v>22</v>
          </cell>
          <cell r="E30" t="str">
            <v>DAY WORKS</v>
          </cell>
          <cell r="H30">
            <v>4682540</v>
          </cell>
          <cell r="I30">
            <v>11399825</v>
          </cell>
          <cell r="J30">
            <v>10884515.01</v>
          </cell>
          <cell r="M30">
            <v>21820</v>
          </cell>
          <cell r="O30">
            <v>10906335.01</v>
          </cell>
        </row>
        <row r="34">
          <cell r="G34" t="str">
            <v>VALUE  OF  WORK  DONE</v>
          </cell>
          <cell r="I34">
            <v>951332839</v>
          </cell>
          <cell r="J34">
            <v>898777677.82154822</v>
          </cell>
          <cell r="M34">
            <v>8999616.8249999993</v>
          </cell>
          <cell r="O34">
            <v>907777294.64654803</v>
          </cell>
        </row>
        <row r="36">
          <cell r="O36" t="str">
            <v>MOT &amp; C   10/82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 val="IPC-49SUMWORK"/>
      <sheetName val="Cash2"/>
      <sheetName val="Z"/>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KR1"/>
      <sheetName val="Collection Sheet(KR1)"/>
      <sheetName val="Bill No. KR2"/>
      <sheetName val="Collection Sheet (KR2)"/>
      <sheetName val="NZe-BOQ KR3"/>
      <sheetName val="Collection Sheet NZe-BOQ KR3"/>
      <sheetName val="Bill No. KR4"/>
      <sheetName val="Collection Sheet (KR4)"/>
      <sheetName val="Line CFe-BOQ KR5"/>
      <sheetName val="Collection Sheet CFe-BOQ KR5"/>
      <sheetName val="Line KMISC1-BOQ KR6"/>
      <sheetName val="Collection Sheet KMISC1-BOQ KR6"/>
      <sheetName val="Line NCe-BOQ KR7"/>
      <sheetName val="Collection Sheet NCe-BOQ KR7"/>
      <sheetName val="Line TWRM-BOQ KR8"/>
      <sheetName val="Collection Sheet TWRM-BOQ KR8"/>
      <sheetName val="Line KAe5-BOQ KR9"/>
      <sheetName val="Collection Sheet KAe5-BOQ KR9"/>
      <sheetName val="Line Barst-BOQ KR10"/>
      <sheetName val="Collection Sheet Barst-BOQ KR10"/>
      <sheetName val="Line KAe3-BOQ KR11"/>
      <sheetName val="Collection Sheet KAe3-BO KR11"/>
      <sheetName val="Line SC2e-BOQ KR12"/>
      <sheetName val="Collection Sheet SC2e-BOQ KR12"/>
      <sheetName val="Line KEAV-BOQ KR13"/>
      <sheetName val="Collection Sheet KEAV -BOQ KR13"/>
      <sheetName val="Line MISC2-BOQ KR14"/>
      <sheetName val="Collection Sheet MISC2-BOQ KR14"/>
      <sheetName val="Line MOIST-BOQ KR15"/>
      <sheetName val="Collection Sheet MOIST-BOQ KR15"/>
      <sheetName val="Line SC3e-BOQ KR16"/>
      <sheetName val="Collection Sheet SC3e-KR16"/>
      <sheetName val="Line SC3e-1-BOQ KR17"/>
      <sheetName val="Collection Sheet SC3e-1-BQ KR17"/>
      <sheetName val="Line NZe1-BOQ KR18"/>
      <sheetName val="Collection Sheet NZE1-BOQ KR18"/>
      <sheetName val="BILL NO KR19"/>
      <sheetName val="Collection Sheet (KR19)"/>
      <sheetName val="Bill No. KR20"/>
      <sheetName val="Collection Sheet (KR20)"/>
      <sheetName val="Bill No. KR21"/>
      <sheetName val="Collection Sheet(KR21)"/>
      <sheetName val="Bill No. KR22"/>
      <sheetName val="Collection Sheet(KR22)"/>
      <sheetName val="Bill No. KR23"/>
      <sheetName val="Collection Sheet (23)"/>
      <sheetName val="Bill NO. KR24"/>
      <sheetName val="Collection Sheet (3)kr24"/>
      <sheetName val="Bill No. KR25"/>
      <sheetName val="Collection Sheet (4)Kr25"/>
      <sheetName val="Bill No. KR26"/>
      <sheetName val="Collection Sheet (5)Kre26"/>
      <sheetName val="Bill No. KR27"/>
      <sheetName val="COLLECTION SHEET "/>
      <sheetName val="BILL NO. KR28"/>
      <sheetName val="Collection Sheet ( KR28"/>
      <sheetName val="Bill No. KR29"/>
      <sheetName val="Collection Sheet KR29"/>
      <sheetName val="Bill No. KR30"/>
      <sheetName val="COLLECTION SHEET (KR30)"/>
      <sheetName val="BILL NO KDI"/>
      <sheetName val="COLLECTION SHEET (6)"/>
      <sheetName val="Date"/>
      <sheetName val="IPC-49SUMWORK"/>
      <sheetName val="IPC-55SUMWORK"/>
      <sheetName val="Sheet1"/>
      <sheetName val="Collection_Sheet(KR1)"/>
      <sheetName val="Bill_No__KR2"/>
      <sheetName val="Collection_Sheet_(KR2)"/>
      <sheetName val="NZe-BOQ_KR3"/>
      <sheetName val="Collection_Sheet_NZe-BOQ_KR3"/>
      <sheetName val="Bill_No__KR4"/>
      <sheetName val="Collection_Sheet_(KR4)"/>
      <sheetName val="Line_CFe-BOQ_KR5"/>
      <sheetName val="Collection_Sheet_CFe-BOQ_KR5"/>
      <sheetName val="Line_KMISC1-BOQ_KR6"/>
      <sheetName val="Collection_Sheet_KMISC1-BOQ_KR6"/>
      <sheetName val="Line_NCe-BOQ_KR7"/>
      <sheetName val="Collection_Sheet_NCe-BOQ_KR7"/>
      <sheetName val="Line_TWRM-BOQ_KR8"/>
      <sheetName val="Collection_Sheet_TWRM-BOQ_KR8"/>
      <sheetName val="Line_KAe5-BOQ_KR9"/>
      <sheetName val="Collection_Sheet_KAe5-BOQ_KR9"/>
      <sheetName val="Line_Barst-BOQ_KR10"/>
      <sheetName val="Collection_Sheet_Barst-BOQ_KR10"/>
      <sheetName val="Line_KAe3-BOQ_KR11"/>
      <sheetName val="Collection_Sheet_KAe3-BO_KR11"/>
      <sheetName val="Line_SC2e-BOQ_KR12"/>
      <sheetName val="Collection_Sheet_SC2e-BOQ_KR12"/>
      <sheetName val="Line_KEAV-BOQ_KR13"/>
      <sheetName val="Collection_Sheet_KEAV_-BOQ_KR13"/>
      <sheetName val="Line_MISC2-BOQ_KR14"/>
      <sheetName val="Collection_Sheet_MISC2-BOQ_KR14"/>
      <sheetName val="Line_MOIST-BOQ_KR15"/>
      <sheetName val="Collection_Sheet_MOIST-BOQ_KR15"/>
      <sheetName val="Line_SC3e-BOQ_KR16"/>
      <sheetName val="Collection_Sheet_SC3e-KR16"/>
      <sheetName val="Line_SC3e-1-BOQ_KR17"/>
      <sheetName val="Collection_Sheet_SC3e-1-BQ_KR17"/>
      <sheetName val="Line_NZe1-BOQ_KR18"/>
      <sheetName val="Collection_Sheet_NZE1-BOQ_KR18"/>
      <sheetName val="BILL_NO_KR19"/>
      <sheetName val="Collection_Sheet_(KR19)"/>
      <sheetName val="Bill_No__KR20"/>
      <sheetName val="Collection_Sheet_(KR20)"/>
      <sheetName val="Bill_No__KR21"/>
      <sheetName val="Collection_Sheet(KR21)"/>
      <sheetName val="Bill_No__KR22"/>
      <sheetName val="Collection_Sheet(KR22)"/>
      <sheetName val="Bill_No__KR23"/>
      <sheetName val="Collection_Sheet_(23)"/>
      <sheetName val="Bill_NO__KR24"/>
      <sheetName val="Collection_Sheet_(3)kr24"/>
      <sheetName val="Bill_No__KR25"/>
      <sheetName val="Collection_Sheet_(4)Kr25"/>
      <sheetName val="Bill_No__KR26"/>
      <sheetName val="Collection_Sheet_(5)Kre26"/>
      <sheetName val="Bill_No__KR27"/>
      <sheetName val="COLLECTION_SHEET_"/>
      <sheetName val="BILL_NO__KR28"/>
      <sheetName val="Collection_Sheet_(_KR28"/>
      <sheetName val="Bill_No__KR29"/>
      <sheetName val="Collection_Sheet_KR29"/>
      <sheetName val="Bill_No__KR30"/>
      <sheetName val="COLLECTION_SHEET_(KR30)"/>
      <sheetName val="BILL_NO_KDI"/>
      <sheetName val="COLLECTION_SHEET_(6)"/>
    </sheetNames>
    <sheetDataSet>
      <sheetData sheetId="0">
        <row r="1">
          <cell r="J1">
            <v>72.954400000000007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IPC-49SUMWORK"/>
      <sheetName val="IPC-55SUMWORK"/>
      <sheetName val="Bill No. 5.5 (2)"/>
      <sheetName val="Collection Sheet 5.5 (2)"/>
      <sheetName val="Sheet2"/>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Sheet1"/>
    </sheetNames>
    <sheetDataSet>
      <sheetData sheetId="0">
        <row r="12">
          <cell r="L12">
            <v>0.75</v>
          </cell>
        </row>
        <row r="118">
          <cell r="E118">
            <v>9964.4740000000002</v>
          </cell>
        </row>
        <row r="126">
          <cell r="E126">
            <v>1933.288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ow r="118">
          <cell r="E118">
            <v>0</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Rates"/>
      <sheetName val="Bill No. K1"/>
      <sheetName val="COLLECTION SHEET (K1)"/>
      <sheetName val="Bill No. K3"/>
      <sheetName val="COLLECTION SHEET (K3)"/>
      <sheetName val="Bill No. K4"/>
      <sheetName val="COLLECTION SHEET (K4)"/>
      <sheetName val="Bill No. K5"/>
      <sheetName val="COLLECTION SHEET (5)"/>
      <sheetName val="Bill No. K6"/>
      <sheetName val="COLLECTION SHEET (6)"/>
      <sheetName val="Bill No. K7"/>
      <sheetName val="COLLECTION SHEET (K7)"/>
      <sheetName val="Bill No. K8"/>
      <sheetName val="COLLECTION SHEET (K8) "/>
      <sheetName val="Bill No. K9 "/>
      <sheetName val="COLLECTION SHEET (K9)"/>
      <sheetName val="BOQ. K10"/>
      <sheetName val="COLLECTION SHEET (K10)"/>
      <sheetName val="Bill No. K11"/>
      <sheetName val="COLLECTION SHEET (K11)"/>
      <sheetName val="Bill No. K12"/>
      <sheetName val="COLLECTION SHEET (K12)"/>
      <sheetName val="Bill No. K13"/>
      <sheetName val="COLLECTION SHEET (K13)"/>
      <sheetName val="Bill No. K14"/>
      <sheetName val="COLLECTION SHEET (K14)"/>
      <sheetName val="BILL NO. K15"/>
      <sheetName val="Collection Sheet (K15)"/>
      <sheetName val="Bill No. K16"/>
      <sheetName val="Collection Sheet (16)"/>
      <sheetName val="BILL NO. K17"/>
      <sheetName val="Collection Sheet-K17"/>
    </sheetNames>
    <sheetDataSet>
      <sheetData sheetId="0"/>
      <sheetData sheetId="1">
        <row r="117">
          <cell r="E117">
            <v>7740.1440000000002</v>
          </cell>
        </row>
        <row r="118">
          <cell r="E118">
            <v>9964.4740000000002</v>
          </cell>
        </row>
        <row r="119">
          <cell r="E119">
            <v>11038.619999999999</v>
          </cell>
        </row>
        <row r="125">
          <cell r="E125">
            <v>1053.17</v>
          </cell>
        </row>
        <row r="128">
          <cell r="E128">
            <v>1624.7659999999998</v>
          </cell>
        </row>
        <row r="129">
          <cell r="E129">
            <v>16203.96</v>
          </cell>
        </row>
        <row r="185">
          <cell r="E185">
            <v>4370</v>
          </cell>
        </row>
        <row r="186">
          <cell r="E186">
            <v>4807</v>
          </cell>
        </row>
        <row r="187">
          <cell r="E187">
            <v>8740</v>
          </cell>
        </row>
        <row r="265">
          <cell r="E265">
            <v>191.29560000000001</v>
          </cell>
        </row>
        <row r="271">
          <cell r="E271">
            <v>123.87800000000001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IPC-55SUMWORK"/>
      <sheetName val="Sheet1"/>
      <sheetName val="Bill No. 5.5 (2)"/>
      <sheetName val="Collection Sheet 5.5 (2)"/>
      <sheetName val="Sheet2"/>
    </sheetNames>
    <sheetDataSet>
      <sheetData sheetId="0">
        <row r="12">
          <cell r="L12">
            <v>0.75</v>
          </cell>
        </row>
        <row r="117">
          <cell r="E117">
            <v>7740.1440000000002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sheetData sheetId="64">
        <row r="118">
          <cell r="E118">
            <v>0</v>
          </cell>
        </row>
      </sheetData>
      <sheetData sheetId="65"/>
      <sheetData sheetId="6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8">
          <cell r="E118">
            <v>9964.4740000000002</v>
          </cell>
        </row>
        <row r="119">
          <cell r="E119">
            <v>11038.619999999999</v>
          </cell>
        </row>
        <row r="126">
          <cell r="E126">
            <v>1933.288</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Sheet1"/>
    </sheetNames>
    <sheetDataSet>
      <sheetData sheetId="0" refreshError="1">
        <row r="12">
          <cell r="L12">
            <v>0.75</v>
          </cell>
        </row>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 val="Bill_No__B16"/>
      <sheetName val="COLLECTION_SHEET_(B1)3"/>
      <sheetName val="Bill_No__B23"/>
      <sheetName val="COLLECTION_SHEET_(B2)3"/>
      <sheetName val="Bill_No__B33"/>
      <sheetName val="COLLECTION_SHEET_(B_3)3"/>
      <sheetName val="Bill_No__B43"/>
      <sheetName val="COLLECTION_SHEET_(B_4)3"/>
      <sheetName val="Bill_No_B5_3"/>
      <sheetName val="COLLECTION_SHEET_(B5)3"/>
      <sheetName val="Bill_No__B63"/>
      <sheetName val="COLLECTION_SHEET_(B6)3"/>
      <sheetName val="Bill_No__B73"/>
      <sheetName val="COLLECTION_SHEET_(B7)3"/>
      <sheetName val="Bill_No__B83"/>
      <sheetName val="COLLECTION_SHEET_(B8)3"/>
      <sheetName val="_Bill_No__B93"/>
      <sheetName val="COLLECTION_SHEET_(B9)3"/>
      <sheetName val="_Bill_No__B103"/>
      <sheetName val="COLLECTION_SHEET_(B10)3"/>
      <sheetName val="Bill_No__B113"/>
      <sheetName val="COLLECTION_SHEET_(B11)3"/>
      <sheetName val="Bill_No__123"/>
      <sheetName val="COLLECTION_SHEET_(B12)3"/>
      <sheetName val="Bill_No__133"/>
      <sheetName val="COLLECTION_SHEET_(B13)3"/>
      <sheetName val="Bill_No__B143"/>
      <sheetName val="COLLECTION_SHEET_(B14)3"/>
      <sheetName val="Bill_No__B153"/>
      <sheetName val="COLLECTION_SHEET_(B15)3"/>
    </sheetNames>
    <sheetDataSet>
      <sheetData sheetId="0" refreshError="1">
        <row r="12">
          <cell r="L12">
            <v>0.75</v>
          </cell>
        </row>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s>
    <sheetDataSet>
      <sheetData sheetId="0" refreshError="1">
        <row r="117">
          <cell r="E117">
            <v>7740.1440000000002</v>
          </cell>
        </row>
        <row r="118">
          <cell r="E118">
            <v>9964.4740000000002</v>
          </cell>
        </row>
        <row r="119">
          <cell r="E119">
            <v>11038.619999999999</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IPC-55SUMWORK"/>
      <sheetName val="Sheet1"/>
      <sheetName val="Bill No. 5.5 (2)"/>
      <sheetName val="Collection Sheet 5.5 (2)"/>
      <sheetName val="Sheet2"/>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 val="standard"/>
      <sheetName val="Bill_No__B16"/>
      <sheetName val="COLLECTION_SHEET_(B1)3"/>
      <sheetName val="Bill_No__B23"/>
      <sheetName val="COLLECTION_SHEET_(B2)3"/>
      <sheetName val="Bill_No__B33"/>
      <sheetName val="COLLECTION_SHEET_(B_3)3"/>
      <sheetName val="Bill_No__B43"/>
      <sheetName val="COLLECTION_SHEET_(B_4)3"/>
      <sheetName val="Bill_No_B5_3"/>
      <sheetName val="COLLECTION_SHEET_(B5)3"/>
      <sheetName val="Bill_No__B63"/>
      <sheetName val="COLLECTION_SHEET_(B6)3"/>
      <sheetName val="Bill_No__B73"/>
      <sheetName val="COLLECTION_SHEET_(B7)3"/>
      <sheetName val="Bill_No__B83"/>
      <sheetName val="COLLECTION_SHEET_(B8)3"/>
      <sheetName val="_Bill_No__B93"/>
      <sheetName val="COLLECTION_SHEET_(B9)3"/>
      <sheetName val="_Bill_No__B103"/>
      <sheetName val="COLLECTION_SHEET_(B10)3"/>
      <sheetName val="Bill_No__B113"/>
      <sheetName val="COLLECTION_SHEET_(B11)3"/>
      <sheetName val="Bill_No__123"/>
      <sheetName val="COLLECTION_SHEET_(B12)3"/>
      <sheetName val="Bill_No__133"/>
      <sheetName val="COLLECTION_SHEET_(B13)3"/>
      <sheetName val="Bill_No__B143"/>
      <sheetName val="COLLECTION_SHEET_(B14)3"/>
      <sheetName val="Bill_No__B153"/>
      <sheetName val="COLLECTION_SHEET_(B15)3"/>
    </sheetNames>
    <sheetDataSet>
      <sheetData sheetId="0">
        <row r="12">
          <cell r="L12">
            <v>0.75</v>
          </cell>
        </row>
        <row r="117">
          <cell r="E117">
            <v>7740.1440000000002</v>
          </cell>
        </row>
        <row r="118">
          <cell r="E118">
            <v>9964.4740000000002</v>
          </cell>
        </row>
        <row r="119">
          <cell r="E119">
            <v>11038.619999999999</v>
          </cell>
        </row>
        <row r="123">
          <cell r="E123">
            <v>215.00400000000002</v>
          </cell>
        </row>
        <row r="126">
          <cell r="E126">
            <v>1933.288</v>
          </cell>
        </row>
        <row r="127">
          <cell r="E127">
            <v>1595.924</v>
          </cell>
        </row>
        <row r="137">
          <cell r="E137">
            <v>349.59999999999997</v>
          </cell>
        </row>
        <row r="139">
          <cell r="E139">
            <v>437</v>
          </cell>
        </row>
        <row r="143">
          <cell r="E143">
            <v>70453.14</v>
          </cell>
        </row>
        <row r="144">
          <cell r="E144">
            <v>278.80599999999998</v>
          </cell>
        </row>
        <row r="253">
          <cell r="E253">
            <v>7.5</v>
          </cell>
        </row>
        <row r="256">
          <cell r="E256">
            <v>104.10720000000001</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sheetData sheetId="64">
        <row r="118">
          <cell r="E118">
            <v>0</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906EA-743B-4408-BC0C-063FB7248EBF}">
  <sheetPr>
    <pageSetUpPr fitToPage="1"/>
  </sheetPr>
  <dimension ref="A1:G23"/>
  <sheetViews>
    <sheetView tabSelected="1" view="pageBreakPreview" zoomScaleNormal="100" zoomScaleSheetLayoutView="100" workbookViewId="0">
      <selection activeCell="J7" sqref="J7"/>
    </sheetView>
  </sheetViews>
  <sheetFormatPr defaultRowHeight="14.25" x14ac:dyDescent="0.45"/>
  <cols>
    <col min="2" max="2" width="44.53125" customWidth="1"/>
    <col min="6" max="6" width="16.53125" customWidth="1"/>
    <col min="7" max="7" width="14.33203125" bestFit="1" customWidth="1"/>
  </cols>
  <sheetData>
    <row r="1" spans="1:6" ht="15" x14ac:dyDescent="0.45">
      <c r="A1" s="146" t="s">
        <v>135</v>
      </c>
      <c r="B1" s="146"/>
      <c r="C1" s="146"/>
      <c r="D1" s="146"/>
      <c r="E1" s="146"/>
      <c r="F1" s="146"/>
    </row>
    <row r="2" spans="1:6" ht="15" x14ac:dyDescent="0.45">
      <c r="A2" s="146" t="s">
        <v>134</v>
      </c>
      <c r="B2" s="146"/>
      <c r="C2" s="146"/>
      <c r="D2" s="146"/>
      <c r="E2" s="146"/>
      <c r="F2" s="146"/>
    </row>
    <row r="3" spans="1:6" s="17" customFormat="1" ht="15.4" x14ac:dyDescent="0.45">
      <c r="A3" s="149" t="s">
        <v>20</v>
      </c>
      <c r="B3" s="150"/>
      <c r="C3" s="150"/>
      <c r="D3" s="150"/>
      <c r="E3" s="150"/>
      <c r="F3" s="151"/>
    </row>
    <row r="4" spans="1:6" s="17" customFormat="1" ht="30" x14ac:dyDescent="0.45">
      <c r="A4" s="132" t="s">
        <v>0</v>
      </c>
      <c r="B4" s="152" t="s">
        <v>132</v>
      </c>
      <c r="C4" s="152"/>
      <c r="D4" s="152"/>
      <c r="E4" s="152"/>
      <c r="F4" s="133" t="s">
        <v>133</v>
      </c>
    </row>
    <row r="5" spans="1:6" s="17" customFormat="1" ht="15.4" x14ac:dyDescent="0.45">
      <c r="A5" s="64">
        <v>1</v>
      </c>
      <c r="B5" s="147" t="s">
        <v>19</v>
      </c>
      <c r="C5" s="147"/>
      <c r="D5" s="147"/>
      <c r="E5" s="147"/>
      <c r="F5" s="20">
        <f>'Thangatha BOQ'!F33</f>
        <v>0</v>
      </c>
    </row>
    <row r="6" spans="1:6" s="17" customFormat="1" ht="15.4" x14ac:dyDescent="0.45">
      <c r="A6" s="64"/>
      <c r="B6" s="149"/>
      <c r="C6" s="150"/>
      <c r="D6" s="150"/>
      <c r="E6" s="151"/>
      <c r="F6" s="20"/>
    </row>
    <row r="7" spans="1:6" s="17" customFormat="1" ht="15.4" x14ac:dyDescent="0.45">
      <c r="A7" s="64">
        <v>2</v>
      </c>
      <c r="B7" s="147" t="s">
        <v>43</v>
      </c>
      <c r="C7" s="147"/>
      <c r="D7" s="147"/>
      <c r="E7" s="147"/>
      <c r="F7" s="20">
        <f>'Thangatha BOQ'!F48</f>
        <v>0</v>
      </c>
    </row>
    <row r="8" spans="1:6" s="17" customFormat="1" ht="15.4" x14ac:dyDescent="0.45">
      <c r="A8" s="64"/>
      <c r="B8" s="149"/>
      <c r="C8" s="150"/>
      <c r="D8" s="150"/>
      <c r="E8" s="151"/>
      <c r="F8" s="20"/>
    </row>
    <row r="9" spans="1:6" s="17" customFormat="1" ht="15.4" x14ac:dyDescent="0.45">
      <c r="A9" s="64">
        <v>3</v>
      </c>
      <c r="B9" s="147" t="s">
        <v>44</v>
      </c>
      <c r="C9" s="147"/>
      <c r="D9" s="147"/>
      <c r="E9" s="147"/>
      <c r="F9" s="20">
        <f>'Thangatha BOQ'!F69</f>
        <v>0</v>
      </c>
    </row>
    <row r="10" spans="1:6" s="17" customFormat="1" ht="15.4" x14ac:dyDescent="0.45">
      <c r="A10" s="64"/>
      <c r="B10" s="149"/>
      <c r="C10" s="150"/>
      <c r="D10" s="150"/>
      <c r="E10" s="151"/>
      <c r="F10" s="20"/>
    </row>
    <row r="11" spans="1:6" s="17" customFormat="1" ht="15.4" x14ac:dyDescent="0.45">
      <c r="A11" s="64">
        <v>4</v>
      </c>
      <c r="B11" s="147" t="s">
        <v>54</v>
      </c>
      <c r="C11" s="147"/>
      <c r="D11" s="147"/>
      <c r="E11" s="147"/>
      <c r="F11" s="20">
        <f>'Thangatha BOQ'!F84</f>
        <v>0</v>
      </c>
    </row>
    <row r="12" spans="1:6" s="17" customFormat="1" ht="15.4" x14ac:dyDescent="0.45">
      <c r="A12" s="64"/>
      <c r="B12" s="149"/>
      <c r="C12" s="150"/>
      <c r="D12" s="150"/>
      <c r="E12" s="151"/>
      <c r="F12" s="20"/>
    </row>
    <row r="13" spans="1:6" s="17" customFormat="1" ht="15.4" x14ac:dyDescent="0.45">
      <c r="A13" s="64">
        <v>5</v>
      </c>
      <c r="B13" s="147" t="s">
        <v>53</v>
      </c>
      <c r="C13" s="147"/>
      <c r="D13" s="147"/>
      <c r="E13" s="147"/>
      <c r="F13" s="20">
        <f>'Thangatha BOQ'!F88</f>
        <v>0</v>
      </c>
    </row>
    <row r="14" spans="1:6" s="17" customFormat="1" ht="15.4" x14ac:dyDescent="0.45">
      <c r="A14" s="18"/>
      <c r="B14" s="149"/>
      <c r="C14" s="150"/>
      <c r="D14" s="150"/>
      <c r="E14" s="151"/>
      <c r="F14" s="20"/>
    </row>
    <row r="15" spans="1:6" s="17" customFormat="1" ht="15.4" x14ac:dyDescent="0.45">
      <c r="A15" s="18"/>
      <c r="B15" s="147" t="s">
        <v>22</v>
      </c>
      <c r="C15" s="147"/>
      <c r="D15" s="147"/>
      <c r="E15" s="147"/>
      <c r="F15" s="20">
        <f>SUM(F5:F13)</f>
        <v>0</v>
      </c>
    </row>
    <row r="16" spans="1:6" s="17" customFormat="1" ht="15.4" x14ac:dyDescent="0.45">
      <c r="A16" s="18"/>
      <c r="B16" s="149"/>
      <c r="C16" s="150"/>
      <c r="D16" s="150"/>
      <c r="E16" s="151"/>
      <c r="F16" s="20"/>
    </row>
    <row r="17" spans="1:7" s="17" customFormat="1" ht="15.4" x14ac:dyDescent="0.45">
      <c r="A17" s="18"/>
      <c r="B17" s="147" t="s">
        <v>130</v>
      </c>
      <c r="C17" s="147"/>
      <c r="D17" s="147"/>
      <c r="E17" s="147"/>
      <c r="F17" s="20">
        <f>0.075*F15</f>
        <v>0</v>
      </c>
    </row>
    <row r="18" spans="1:7" s="17" customFormat="1" ht="15.4" x14ac:dyDescent="0.45">
      <c r="A18" s="18"/>
      <c r="B18" s="149"/>
      <c r="C18" s="150"/>
      <c r="D18" s="150"/>
      <c r="E18" s="151"/>
      <c r="F18" s="20"/>
    </row>
    <row r="19" spans="1:7" s="17" customFormat="1" ht="15.4" x14ac:dyDescent="0.45">
      <c r="A19" s="18"/>
      <c r="B19" s="147" t="s">
        <v>73</v>
      </c>
      <c r="C19" s="147"/>
      <c r="D19" s="147"/>
      <c r="E19" s="147"/>
      <c r="F19" s="20">
        <f>SUM(F15:F17)</f>
        <v>0</v>
      </c>
    </row>
    <row r="20" spans="1:7" s="17" customFormat="1" ht="15.4" x14ac:dyDescent="0.45">
      <c r="A20" s="18"/>
      <c r="B20" s="149"/>
      <c r="C20" s="150"/>
      <c r="D20" s="150"/>
      <c r="E20" s="151"/>
      <c r="F20" s="20"/>
    </row>
    <row r="21" spans="1:7" s="17" customFormat="1" ht="15.4" x14ac:dyDescent="0.45">
      <c r="A21" s="18"/>
      <c r="B21" s="147" t="s">
        <v>72</v>
      </c>
      <c r="C21" s="147"/>
      <c r="D21" s="147"/>
      <c r="E21" s="147"/>
      <c r="F21" s="20">
        <f>16%*F19</f>
        <v>0</v>
      </c>
    </row>
    <row r="22" spans="1:7" s="17" customFormat="1" ht="15.4" x14ac:dyDescent="0.45">
      <c r="A22" s="18"/>
      <c r="B22" s="149"/>
      <c r="C22" s="150"/>
      <c r="D22" s="150"/>
      <c r="E22" s="151"/>
      <c r="F22" s="20"/>
    </row>
    <row r="23" spans="1:7" s="17" customFormat="1" ht="15.4" x14ac:dyDescent="0.45">
      <c r="A23" s="18"/>
      <c r="B23" s="147" t="s">
        <v>16</v>
      </c>
      <c r="C23" s="147"/>
      <c r="D23" s="147"/>
      <c r="E23" s="147"/>
      <c r="F23" s="20">
        <f>SUM(F19:F21)</f>
        <v>0</v>
      </c>
      <c r="G23" s="130"/>
    </row>
  </sheetData>
  <mergeCells count="23">
    <mergeCell ref="B4:E4"/>
    <mergeCell ref="A1:F1"/>
    <mergeCell ref="B14:E14"/>
    <mergeCell ref="B6:E6"/>
    <mergeCell ref="B8:E8"/>
    <mergeCell ref="B10:E10"/>
    <mergeCell ref="B12:E12"/>
    <mergeCell ref="A3:F3"/>
    <mergeCell ref="A2:F2"/>
    <mergeCell ref="B17:E17"/>
    <mergeCell ref="B23:E23"/>
    <mergeCell ref="B5:E5"/>
    <mergeCell ref="B9:E9"/>
    <mergeCell ref="B13:E13"/>
    <mergeCell ref="B15:E15"/>
    <mergeCell ref="B7:E7"/>
    <mergeCell ref="B11:E11"/>
    <mergeCell ref="B21:E21"/>
    <mergeCell ref="B19:E19"/>
    <mergeCell ref="B16:E16"/>
    <mergeCell ref="B18:E18"/>
    <mergeCell ref="B20:E20"/>
    <mergeCell ref="B22:E22"/>
  </mergeCells>
  <pageMargins left="0.7" right="0.7" top="0.75" bottom="0.75" header="0.3" footer="0.3"/>
  <pageSetup paperSize="9" scale="8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4"/>
  <sheetViews>
    <sheetView view="pageBreakPreview" zoomScaleNormal="100" zoomScaleSheetLayoutView="100" workbookViewId="0">
      <pane ySplit="3" topLeftCell="A4" activePane="bottomLeft" state="frozen"/>
      <selection pane="bottomLeft" sqref="A1:F2"/>
    </sheetView>
  </sheetViews>
  <sheetFormatPr defaultColWidth="9.06640625" defaultRowHeight="15.4" x14ac:dyDescent="0.45"/>
  <cols>
    <col min="1" max="1" width="11.33203125" style="17" customWidth="1"/>
    <col min="2" max="2" width="54.3984375" style="17" customWidth="1"/>
    <col min="3" max="3" width="13" style="38" customWidth="1"/>
    <col min="4" max="4" width="12.3984375" style="17" customWidth="1"/>
    <col min="5" max="5" width="12.3984375" style="17" bestFit="1" customWidth="1"/>
    <col min="6" max="6" width="14.6640625" style="17" bestFit="1" customWidth="1"/>
    <col min="7" max="7" width="9.06640625" style="17"/>
    <col min="8" max="8" width="18" style="17" customWidth="1"/>
    <col min="9" max="10" width="9.06640625" style="17"/>
    <col min="11" max="11" width="13.6640625" style="17" bestFit="1" customWidth="1"/>
    <col min="12" max="16384" width="9.06640625" style="17"/>
  </cols>
  <sheetData>
    <row r="1" spans="1:8" ht="17.649999999999999" customHeight="1" x14ac:dyDescent="0.45">
      <c r="A1" s="146" t="s">
        <v>135</v>
      </c>
      <c r="B1" s="146"/>
      <c r="C1" s="146"/>
      <c r="D1" s="146"/>
      <c r="E1" s="146"/>
      <c r="F1" s="146"/>
    </row>
    <row r="2" spans="1:8" ht="19.5" customHeight="1" x14ac:dyDescent="0.45">
      <c r="A2" s="146" t="s">
        <v>134</v>
      </c>
      <c r="B2" s="146"/>
      <c r="C2" s="146"/>
      <c r="D2" s="146"/>
      <c r="E2" s="146"/>
      <c r="F2" s="146"/>
    </row>
    <row r="3" spans="1:8" ht="47.25" customHeight="1" x14ac:dyDescent="0.45">
      <c r="A3" s="1" t="s">
        <v>0</v>
      </c>
      <c r="B3" s="2" t="s">
        <v>1</v>
      </c>
      <c r="C3" s="32" t="s">
        <v>2</v>
      </c>
      <c r="D3" s="3" t="s">
        <v>3</v>
      </c>
      <c r="E3" s="3" t="s">
        <v>4</v>
      </c>
      <c r="F3" s="3" t="s">
        <v>5</v>
      </c>
    </row>
    <row r="4" spans="1:8" x14ac:dyDescent="0.45">
      <c r="A4" s="4"/>
      <c r="B4" s="5"/>
      <c r="C4" s="33"/>
      <c r="D4" s="6"/>
      <c r="E4" s="7"/>
      <c r="F4" s="7"/>
    </row>
    <row r="5" spans="1:8" ht="27.75" customHeight="1" x14ac:dyDescent="0.45">
      <c r="A5" s="25">
        <v>1</v>
      </c>
      <c r="B5" s="9" t="s">
        <v>6</v>
      </c>
      <c r="C5" s="34"/>
      <c r="D5" s="10"/>
      <c r="E5" s="11"/>
      <c r="F5" s="7"/>
      <c r="H5" s="62"/>
    </row>
    <row r="6" spans="1:8" x14ac:dyDescent="0.45">
      <c r="A6" s="24"/>
      <c r="B6" s="9" t="s">
        <v>7</v>
      </c>
      <c r="C6" s="34"/>
      <c r="D6" s="10"/>
      <c r="E6" s="11"/>
      <c r="F6" s="7"/>
    </row>
    <row r="7" spans="1:8" x14ac:dyDescent="0.45">
      <c r="A7" s="26">
        <v>1.1000000000000001</v>
      </c>
      <c r="B7" s="12" t="s">
        <v>60</v>
      </c>
      <c r="C7" s="35" t="s">
        <v>8</v>
      </c>
      <c r="D7" s="18"/>
      <c r="E7" s="67"/>
      <c r="F7" s="14">
        <f>E7</f>
        <v>0</v>
      </c>
    </row>
    <row r="8" spans="1:8" x14ac:dyDescent="0.45">
      <c r="A8" s="26"/>
      <c r="B8" s="12"/>
      <c r="C8" s="35"/>
      <c r="D8" s="18"/>
      <c r="E8" s="13"/>
      <c r="F8" s="14"/>
    </row>
    <row r="9" spans="1:8" ht="30.75" x14ac:dyDescent="0.45">
      <c r="A9" s="26">
        <v>1.2</v>
      </c>
      <c r="B9" s="12" t="s">
        <v>59</v>
      </c>
      <c r="C9" s="35" t="s">
        <v>8</v>
      </c>
      <c r="D9" s="18"/>
      <c r="E9" s="67"/>
      <c r="F9" s="14">
        <f>E9</f>
        <v>0</v>
      </c>
    </row>
    <row r="10" spans="1:8" x14ac:dyDescent="0.45">
      <c r="A10" s="26"/>
      <c r="B10" s="12"/>
      <c r="C10" s="35"/>
      <c r="D10" s="18"/>
      <c r="E10" s="13"/>
      <c r="F10" s="14"/>
    </row>
    <row r="11" spans="1:8" ht="46.15" x14ac:dyDescent="0.45">
      <c r="A11" s="26">
        <v>1.3</v>
      </c>
      <c r="B11" s="12" t="s">
        <v>62</v>
      </c>
      <c r="C11" s="35" t="s">
        <v>8</v>
      </c>
      <c r="D11" s="18"/>
      <c r="E11" s="67"/>
      <c r="F11" s="14">
        <f>E11</f>
        <v>0</v>
      </c>
    </row>
    <row r="12" spans="1:8" x14ac:dyDescent="0.45">
      <c r="A12" s="26"/>
      <c r="B12" s="12"/>
      <c r="C12" s="35"/>
      <c r="D12" s="13"/>
      <c r="E12" s="12"/>
      <c r="F12" s="14"/>
    </row>
    <row r="13" spans="1:8" ht="46.15" x14ac:dyDescent="0.45">
      <c r="A13" s="26">
        <v>1.4</v>
      </c>
      <c r="B13" s="12" t="s">
        <v>61</v>
      </c>
      <c r="C13" s="35" t="s">
        <v>8</v>
      </c>
      <c r="E13" s="67"/>
      <c r="F13" s="14">
        <f>E13</f>
        <v>0</v>
      </c>
    </row>
    <row r="14" spans="1:8" x14ac:dyDescent="0.45">
      <c r="A14" s="26"/>
      <c r="B14" s="12"/>
      <c r="C14" s="35"/>
      <c r="D14" s="13"/>
      <c r="E14" s="12"/>
      <c r="F14" s="14"/>
    </row>
    <row r="15" spans="1:8" ht="61.5" x14ac:dyDescent="0.45">
      <c r="A15" s="26">
        <v>1.5</v>
      </c>
      <c r="B15" s="12" t="s">
        <v>24</v>
      </c>
      <c r="C15" s="35" t="s">
        <v>23</v>
      </c>
      <c r="D15" s="135">
        <v>1</v>
      </c>
      <c r="E15" s="66"/>
      <c r="F15" s="14">
        <f>E15*D15</f>
        <v>0</v>
      </c>
    </row>
    <row r="16" spans="1:8" x14ac:dyDescent="0.45">
      <c r="A16" s="26"/>
      <c r="B16" s="12"/>
      <c r="C16" s="35"/>
      <c r="D16" s="135"/>
      <c r="E16" s="12"/>
      <c r="F16" s="14"/>
    </row>
    <row r="17" spans="1:6" ht="61.5" x14ac:dyDescent="0.45">
      <c r="A17" s="26">
        <v>1.6</v>
      </c>
      <c r="B17" s="70" t="s">
        <v>65</v>
      </c>
      <c r="C17" s="36" t="s">
        <v>63</v>
      </c>
      <c r="D17" s="69" t="s">
        <v>64</v>
      </c>
      <c r="E17" s="68"/>
      <c r="F17" s="14">
        <f>E17</f>
        <v>0</v>
      </c>
    </row>
    <row r="18" spans="1:6" x14ac:dyDescent="0.45">
      <c r="A18" s="26"/>
      <c r="B18" s="12"/>
      <c r="C18" s="36"/>
      <c r="D18" s="136"/>
      <c r="E18" s="15"/>
      <c r="F18" s="14"/>
    </row>
    <row r="19" spans="1:6" customFormat="1" ht="30.75" x14ac:dyDescent="0.45">
      <c r="A19" s="81">
        <v>1.7</v>
      </c>
      <c r="B19" s="72" t="s">
        <v>66</v>
      </c>
      <c r="C19" s="73" t="s">
        <v>67</v>
      </c>
      <c r="D19" s="137">
        <v>7</v>
      </c>
      <c r="E19" s="74"/>
      <c r="F19" s="75">
        <f>E19*D19</f>
        <v>0</v>
      </c>
    </row>
    <row r="20" spans="1:6" customFormat="1" x14ac:dyDescent="0.45">
      <c r="A20" s="76"/>
      <c r="B20" s="77"/>
      <c r="C20" s="78"/>
      <c r="D20" s="100"/>
      <c r="E20" s="79"/>
      <c r="F20" s="80"/>
    </row>
    <row r="21" spans="1:6" ht="30.75" x14ac:dyDescent="0.45">
      <c r="A21" s="26">
        <v>1.8</v>
      </c>
      <c r="B21" s="12" t="s">
        <v>25</v>
      </c>
      <c r="C21" s="36" t="s">
        <v>8</v>
      </c>
      <c r="D21" s="136"/>
      <c r="E21" s="68"/>
      <c r="F21" s="14">
        <f>E21</f>
        <v>0</v>
      </c>
    </row>
    <row r="22" spans="1:6" x14ac:dyDescent="0.45">
      <c r="A22" s="26"/>
      <c r="B22" s="12"/>
      <c r="C22" s="36"/>
      <c r="D22" s="136"/>
      <c r="E22" s="15"/>
      <c r="F22" s="14"/>
    </row>
    <row r="23" spans="1:6" ht="30.75" x14ac:dyDescent="0.45">
      <c r="A23" s="26">
        <v>1.9</v>
      </c>
      <c r="B23" s="15" t="s">
        <v>125</v>
      </c>
      <c r="C23" s="36" t="s">
        <v>8</v>
      </c>
      <c r="D23" s="21"/>
      <c r="E23" s="68"/>
      <c r="F23" s="14">
        <f>E23</f>
        <v>0</v>
      </c>
    </row>
    <row r="24" spans="1:6" x14ac:dyDescent="0.45">
      <c r="A24" s="26"/>
      <c r="B24" s="15"/>
      <c r="C24" s="36"/>
      <c r="D24" s="136"/>
      <c r="E24" s="15"/>
      <c r="F24" s="14"/>
    </row>
    <row r="25" spans="1:6" customFormat="1" ht="61.5" x14ac:dyDescent="0.45">
      <c r="A25" s="97">
        <v>1.1100000000000001</v>
      </c>
      <c r="B25" s="82" t="s">
        <v>126</v>
      </c>
      <c r="C25" s="83" t="s">
        <v>68</v>
      </c>
      <c r="D25" s="138">
        <v>1</v>
      </c>
      <c r="E25" s="84"/>
      <c r="F25" s="85">
        <f>E25</f>
        <v>0</v>
      </c>
    </row>
    <row r="26" spans="1:6" customFormat="1" x14ac:dyDescent="0.45">
      <c r="A26" s="97"/>
      <c r="B26" s="86"/>
      <c r="C26" s="83"/>
      <c r="D26" s="138"/>
      <c r="E26" s="87"/>
      <c r="F26" s="88"/>
    </row>
    <row r="27" spans="1:6" customFormat="1" ht="46.15" x14ac:dyDescent="0.45">
      <c r="A27" s="81">
        <v>1.1200000000000001</v>
      </c>
      <c r="B27" s="89" t="s">
        <v>127</v>
      </c>
      <c r="C27" s="90" t="s">
        <v>69</v>
      </c>
      <c r="D27" s="90">
        <v>1</v>
      </c>
      <c r="E27" s="91"/>
      <c r="F27" s="92">
        <f t="shared" ref="F27" si="0">D27*E27</f>
        <v>0</v>
      </c>
    </row>
    <row r="28" spans="1:6" customFormat="1" x14ac:dyDescent="0.45">
      <c r="A28" s="76"/>
      <c r="B28" s="93"/>
      <c r="C28" s="94"/>
      <c r="D28" s="94"/>
      <c r="E28" s="95"/>
      <c r="F28" s="96"/>
    </row>
    <row r="29" spans="1:6" ht="46.15" x14ac:dyDescent="0.45">
      <c r="A29" s="71">
        <v>1.1299999999999999</v>
      </c>
      <c r="B29" s="15" t="s">
        <v>131</v>
      </c>
      <c r="C29" s="36" t="s">
        <v>8</v>
      </c>
      <c r="D29" s="139">
        <v>1</v>
      </c>
      <c r="E29" s="16"/>
      <c r="F29" s="14">
        <f>D29*E29</f>
        <v>0</v>
      </c>
    </row>
    <row r="30" spans="1:6" x14ac:dyDescent="0.45">
      <c r="A30" s="26"/>
      <c r="B30" s="15"/>
      <c r="C30" s="36"/>
      <c r="D30" s="65"/>
      <c r="E30" s="16"/>
      <c r="F30" s="14"/>
    </row>
    <row r="31" spans="1:6" x14ac:dyDescent="0.45">
      <c r="A31" s="71">
        <v>1.1399999999999999</v>
      </c>
      <c r="B31" s="15" t="s">
        <v>74</v>
      </c>
      <c r="C31" s="36" t="s">
        <v>9</v>
      </c>
      <c r="D31" s="131"/>
      <c r="E31" s="16"/>
      <c r="F31" s="14">
        <f>D31*E31</f>
        <v>0</v>
      </c>
    </row>
    <row r="32" spans="1:6" x14ac:dyDescent="0.45">
      <c r="A32" s="71"/>
      <c r="B32" s="15"/>
      <c r="C32" s="36"/>
      <c r="D32" s="65"/>
      <c r="E32" s="16"/>
      <c r="F32" s="14"/>
    </row>
    <row r="33" spans="1:6" x14ac:dyDescent="0.45">
      <c r="A33" s="8"/>
      <c r="B33" s="147" t="s">
        <v>17</v>
      </c>
      <c r="C33" s="147"/>
      <c r="D33" s="147"/>
      <c r="E33" s="147"/>
      <c r="F33" s="20">
        <f>SUM(F7:F31)</f>
        <v>0</v>
      </c>
    </row>
    <row r="34" spans="1:6" x14ac:dyDescent="0.45">
      <c r="A34" s="8"/>
      <c r="B34" s="29"/>
      <c r="C34" s="29"/>
      <c r="D34" s="29"/>
      <c r="E34" s="29"/>
      <c r="F34" s="14"/>
    </row>
    <row r="35" spans="1:6" ht="15.75" customHeight="1" x14ac:dyDescent="0.45">
      <c r="A35" s="25">
        <v>2</v>
      </c>
      <c r="B35" s="59" t="s">
        <v>71</v>
      </c>
      <c r="C35" s="61"/>
      <c r="D35" s="61"/>
      <c r="E35" s="61"/>
      <c r="F35" s="61"/>
    </row>
    <row r="36" spans="1:6" x14ac:dyDescent="0.45">
      <c r="A36" s="50"/>
      <c r="B36" s="51"/>
      <c r="C36" s="52"/>
      <c r="D36" s="52"/>
      <c r="E36" s="53"/>
      <c r="F36" s="54"/>
    </row>
    <row r="37" spans="1:6" x14ac:dyDescent="0.45">
      <c r="A37" s="55">
        <v>2.1</v>
      </c>
      <c r="B37" s="56" t="s">
        <v>31</v>
      </c>
      <c r="C37" s="52"/>
      <c r="D37" s="52"/>
      <c r="E37" s="53"/>
      <c r="F37" s="57"/>
    </row>
    <row r="38" spans="1:6" customFormat="1" ht="30.75" x14ac:dyDescent="0.45">
      <c r="A38" s="76">
        <v>2.1</v>
      </c>
      <c r="B38" s="103" t="s">
        <v>128</v>
      </c>
      <c r="C38" s="78" t="s">
        <v>68</v>
      </c>
      <c r="D38" s="100" t="s">
        <v>64</v>
      </c>
      <c r="E38" s="79"/>
      <c r="F38" s="80">
        <f>E38</f>
        <v>0</v>
      </c>
    </row>
    <row r="39" spans="1:6" customFormat="1" x14ac:dyDescent="0.45">
      <c r="A39" s="76"/>
      <c r="B39" s="77"/>
      <c r="C39" s="78"/>
      <c r="D39" s="100"/>
      <c r="E39" s="79"/>
      <c r="F39" s="80"/>
    </row>
    <row r="40" spans="1:6" customFormat="1" ht="30.75" x14ac:dyDescent="0.45">
      <c r="A40" s="76" t="s">
        <v>78</v>
      </c>
      <c r="B40" s="99" t="s">
        <v>70</v>
      </c>
      <c r="C40" s="78" t="s">
        <v>9</v>
      </c>
      <c r="D40" s="98"/>
      <c r="E40" s="134"/>
      <c r="F40" s="80">
        <f>D40*E40/100</f>
        <v>0</v>
      </c>
    </row>
    <row r="41" spans="1:6" customFormat="1" x14ac:dyDescent="0.45">
      <c r="A41" s="76"/>
      <c r="B41" s="101"/>
      <c r="C41" s="78"/>
      <c r="D41" s="100"/>
      <c r="E41" s="79"/>
      <c r="F41" s="80"/>
    </row>
    <row r="42" spans="1:6" customFormat="1" x14ac:dyDescent="0.45">
      <c r="A42" s="76"/>
      <c r="B42" s="101"/>
      <c r="C42" s="78"/>
      <c r="D42" s="98"/>
      <c r="E42" s="79"/>
      <c r="F42" s="80"/>
    </row>
    <row r="43" spans="1:6" customFormat="1" ht="30.75" x14ac:dyDescent="0.45">
      <c r="A43" s="76">
        <v>2.2000000000000002</v>
      </c>
      <c r="B43" s="102" t="s">
        <v>129</v>
      </c>
      <c r="C43" s="78" t="s">
        <v>68</v>
      </c>
      <c r="D43" s="100" t="s">
        <v>64</v>
      </c>
      <c r="E43" s="79"/>
      <c r="F43" s="80">
        <f>E43</f>
        <v>0</v>
      </c>
    </row>
    <row r="44" spans="1:6" customFormat="1" x14ac:dyDescent="0.45">
      <c r="A44" s="76"/>
      <c r="B44" s="101"/>
      <c r="C44" s="78"/>
      <c r="D44" s="100"/>
      <c r="E44" s="79"/>
      <c r="F44" s="80"/>
    </row>
    <row r="45" spans="1:6" customFormat="1" ht="30.75" x14ac:dyDescent="0.45">
      <c r="A45" s="76" t="s">
        <v>77</v>
      </c>
      <c r="B45" s="99" t="s">
        <v>70</v>
      </c>
      <c r="C45" s="78" t="s">
        <v>9</v>
      </c>
      <c r="D45" s="98"/>
      <c r="E45" s="134"/>
      <c r="F45" s="80">
        <f>D45*E45/100</f>
        <v>0</v>
      </c>
    </row>
    <row r="46" spans="1:6" customFormat="1" x14ac:dyDescent="0.45">
      <c r="A46" s="76"/>
      <c r="B46" s="101"/>
      <c r="C46" s="78"/>
      <c r="D46" s="98"/>
      <c r="E46" s="79"/>
      <c r="F46" s="80"/>
    </row>
    <row r="47" spans="1:6" x14ac:dyDescent="0.45">
      <c r="A47" s="50"/>
      <c r="B47" s="51"/>
      <c r="C47" s="52"/>
      <c r="D47" s="52"/>
      <c r="E47" s="53"/>
      <c r="F47" s="58"/>
    </row>
    <row r="48" spans="1:6" x14ac:dyDescent="0.45">
      <c r="A48" s="50"/>
      <c r="B48" s="59" t="s">
        <v>32</v>
      </c>
      <c r="C48" s="52"/>
      <c r="D48" s="52"/>
      <c r="E48" s="53"/>
      <c r="F48" s="60">
        <f>SUM(F38:F46)</f>
        <v>0</v>
      </c>
    </row>
    <row r="49" spans="1:6" x14ac:dyDescent="0.45">
      <c r="A49" s="8"/>
      <c r="B49" s="18"/>
      <c r="C49" s="34"/>
      <c r="D49" s="18"/>
      <c r="E49" s="18"/>
      <c r="F49" s="14"/>
    </row>
    <row r="50" spans="1:6" ht="17.25" x14ac:dyDescent="0.45">
      <c r="A50" s="25">
        <v>3</v>
      </c>
      <c r="B50" s="29" t="s">
        <v>49</v>
      </c>
      <c r="C50" s="34"/>
      <c r="D50" s="18"/>
      <c r="E50" s="18"/>
      <c r="F50" s="14"/>
    </row>
    <row r="51" spans="1:6" ht="17.25" x14ac:dyDescent="0.45">
      <c r="A51" s="25">
        <v>3.1</v>
      </c>
      <c r="B51" s="29" t="s">
        <v>33</v>
      </c>
      <c r="C51" s="34"/>
      <c r="D51" s="18"/>
      <c r="E51" s="18"/>
      <c r="F51" s="14"/>
    </row>
    <row r="52" spans="1:6" ht="30.75" x14ac:dyDescent="0.45">
      <c r="A52" s="21" t="s">
        <v>34</v>
      </c>
      <c r="B52" s="19" t="s">
        <v>26</v>
      </c>
      <c r="C52" s="34" t="s">
        <v>10</v>
      </c>
      <c r="D52" s="18">
        <f>90*0.5*1</f>
        <v>45</v>
      </c>
      <c r="E52" s="104"/>
      <c r="F52" s="14">
        <f>D52*E52</f>
        <v>0</v>
      </c>
    </row>
    <row r="53" spans="1:6" x14ac:dyDescent="0.45">
      <c r="A53" s="21"/>
      <c r="B53" s="29"/>
      <c r="C53" s="34"/>
      <c r="D53" s="18"/>
      <c r="E53" s="18"/>
      <c r="F53" s="14"/>
    </row>
    <row r="54" spans="1:6" ht="30.75" x14ac:dyDescent="0.45">
      <c r="A54" s="21" t="s">
        <v>35</v>
      </c>
      <c r="B54" s="19" t="s">
        <v>76</v>
      </c>
      <c r="C54" s="34" t="s">
        <v>10</v>
      </c>
      <c r="D54" s="18">
        <f>90*0.3*1</f>
        <v>27</v>
      </c>
      <c r="E54" s="104"/>
      <c r="F54" s="14">
        <f>D54*E54</f>
        <v>0</v>
      </c>
    </row>
    <row r="55" spans="1:6" x14ac:dyDescent="0.45">
      <c r="A55" s="21"/>
      <c r="B55" s="29"/>
      <c r="C55" s="34"/>
      <c r="D55" s="18"/>
      <c r="E55" s="18"/>
      <c r="F55" s="14"/>
    </row>
    <row r="56" spans="1:6" ht="30.75" x14ac:dyDescent="0.45">
      <c r="A56" s="21" t="s">
        <v>75</v>
      </c>
      <c r="B56" s="19" t="s">
        <v>27</v>
      </c>
      <c r="C56" s="34" t="s">
        <v>10</v>
      </c>
      <c r="D56" s="18">
        <f>90*1*1</f>
        <v>90</v>
      </c>
      <c r="E56" s="105"/>
      <c r="F56" s="14">
        <f>D56*E56</f>
        <v>0</v>
      </c>
    </row>
    <row r="57" spans="1:6" x14ac:dyDescent="0.45">
      <c r="A57" s="21"/>
      <c r="B57" s="18"/>
      <c r="C57" s="34"/>
      <c r="D57" s="18"/>
      <c r="E57" s="18"/>
      <c r="F57" s="14"/>
    </row>
    <row r="58" spans="1:6" ht="17.25" x14ac:dyDescent="0.45">
      <c r="A58" s="27">
        <v>3.2</v>
      </c>
      <c r="B58" s="29" t="s">
        <v>12</v>
      </c>
      <c r="C58" s="34"/>
      <c r="D58" s="18"/>
      <c r="E58" s="18"/>
      <c r="F58" s="14"/>
    </row>
    <row r="59" spans="1:6" x14ac:dyDescent="0.45">
      <c r="A59" s="18"/>
      <c r="B59" s="29" t="s">
        <v>13</v>
      </c>
      <c r="C59" s="34"/>
      <c r="D59" s="18"/>
      <c r="E59" s="18"/>
      <c r="F59" s="14"/>
    </row>
    <row r="60" spans="1:6" ht="46.15" x14ac:dyDescent="0.45">
      <c r="A60" s="21" t="s">
        <v>36</v>
      </c>
      <c r="B60" s="19" t="s">
        <v>47</v>
      </c>
      <c r="C60" s="34" t="s">
        <v>10</v>
      </c>
      <c r="D60" s="28">
        <f>90*10*0.05</f>
        <v>45</v>
      </c>
      <c r="E60" s="106"/>
      <c r="F60" s="14">
        <f>D60*E60</f>
        <v>0</v>
      </c>
    </row>
    <row r="61" spans="1:6" ht="46.15" x14ac:dyDescent="0.45">
      <c r="A61" s="21" t="s">
        <v>37</v>
      </c>
      <c r="B61" s="19" t="s">
        <v>55</v>
      </c>
      <c r="C61" s="34" t="s">
        <v>10</v>
      </c>
      <c r="D61" s="28">
        <f>90*10*0.075</f>
        <v>67.5</v>
      </c>
      <c r="E61" s="106"/>
      <c r="F61" s="14">
        <f>D61*E61</f>
        <v>0</v>
      </c>
    </row>
    <row r="62" spans="1:6" x14ac:dyDescent="0.45">
      <c r="A62" s="18"/>
      <c r="B62" s="19"/>
      <c r="C62" s="34"/>
      <c r="D62" s="18"/>
      <c r="E62" s="18"/>
      <c r="F62" s="14"/>
    </row>
    <row r="63" spans="1:6" x14ac:dyDescent="0.45">
      <c r="A63" s="64">
        <v>3.3</v>
      </c>
      <c r="B63" s="29" t="s">
        <v>15</v>
      </c>
      <c r="C63" s="34"/>
      <c r="D63" s="18"/>
      <c r="E63" s="18"/>
      <c r="F63" s="14"/>
    </row>
    <row r="64" spans="1:6" x14ac:dyDescent="0.45">
      <c r="A64" s="18"/>
      <c r="B64" s="18"/>
      <c r="C64" s="34"/>
      <c r="D64" s="18"/>
      <c r="E64" s="18"/>
      <c r="F64" s="14"/>
    </row>
    <row r="65" spans="1:10" ht="76.900000000000006" x14ac:dyDescent="0.45">
      <c r="A65" s="21" t="s">
        <v>50</v>
      </c>
      <c r="B65" s="31" t="s">
        <v>14</v>
      </c>
      <c r="C65" s="34" t="s">
        <v>11</v>
      </c>
      <c r="D65" s="28">
        <f>65*10</f>
        <v>650</v>
      </c>
      <c r="E65" s="28"/>
      <c r="F65" s="14">
        <f>D65*E65</f>
        <v>0</v>
      </c>
    </row>
    <row r="66" spans="1:10" x14ac:dyDescent="0.45">
      <c r="A66" s="21"/>
      <c r="B66" s="31"/>
      <c r="C66" s="34"/>
      <c r="D66" s="28"/>
      <c r="E66" s="28"/>
      <c r="F66" s="14"/>
    </row>
    <row r="67" spans="1:10" x14ac:dyDescent="0.45">
      <c r="A67" s="64">
        <v>3.4</v>
      </c>
      <c r="B67" s="29" t="s">
        <v>28</v>
      </c>
      <c r="C67" s="34"/>
      <c r="D67" s="18"/>
      <c r="E67" s="18"/>
      <c r="F67" s="14"/>
    </row>
    <row r="68" spans="1:10" ht="30.75" x14ac:dyDescent="0.45">
      <c r="A68" s="18"/>
      <c r="B68" s="23" t="s">
        <v>48</v>
      </c>
      <c r="C68" s="34" t="s">
        <v>11</v>
      </c>
      <c r="D68" s="18">
        <f>(2*65)+(2*(0.1*65))</f>
        <v>143</v>
      </c>
      <c r="E68" s="18"/>
      <c r="F68" s="14">
        <f>D68*E68</f>
        <v>0</v>
      </c>
    </row>
    <row r="69" spans="1:10" x14ac:dyDescent="0.45">
      <c r="A69" s="18"/>
      <c r="B69" s="148" t="s">
        <v>38</v>
      </c>
      <c r="C69" s="148"/>
      <c r="D69" s="148"/>
      <c r="E69" s="148"/>
      <c r="F69" s="20">
        <f>SUM(F52:F68)</f>
        <v>0</v>
      </c>
    </row>
    <row r="70" spans="1:10" x14ac:dyDescent="0.45">
      <c r="A70" s="18"/>
      <c r="B70" s="30"/>
      <c r="C70" s="37"/>
      <c r="D70" s="30"/>
      <c r="E70" s="30"/>
      <c r="F70" s="14"/>
    </row>
    <row r="71" spans="1:10" x14ac:dyDescent="0.45">
      <c r="A71" s="63">
        <v>4</v>
      </c>
      <c r="B71" s="29" t="s">
        <v>51</v>
      </c>
      <c r="C71" s="34"/>
      <c r="D71" s="18"/>
      <c r="E71" s="18"/>
      <c r="F71" s="14"/>
    </row>
    <row r="72" spans="1:10" s="41" customFormat="1" ht="17.649999999999999" x14ac:dyDescent="0.45">
      <c r="A72" s="42" t="s">
        <v>39</v>
      </c>
      <c r="B72" s="43" t="s">
        <v>79</v>
      </c>
      <c r="C72" s="44" t="s">
        <v>29</v>
      </c>
      <c r="D72" s="39">
        <f>(60*4.5*2)+(20*4.5*2)</f>
        <v>720</v>
      </c>
      <c r="E72" s="45"/>
      <c r="F72" s="40">
        <f>D72*E72</f>
        <v>0</v>
      </c>
    </row>
    <row r="73" spans="1:10" s="41" customFormat="1" ht="17.649999999999999" x14ac:dyDescent="0.45">
      <c r="A73" s="42"/>
      <c r="B73" s="43"/>
      <c r="C73" s="44"/>
      <c r="D73" s="39"/>
      <c r="E73" s="45"/>
      <c r="F73" s="40"/>
    </row>
    <row r="74" spans="1:10" s="41" customFormat="1" ht="30.75" x14ac:dyDescent="0.45">
      <c r="A74" s="42" t="s">
        <v>40</v>
      </c>
      <c r="B74" s="46" t="s">
        <v>80</v>
      </c>
      <c r="C74" s="44" t="s">
        <v>29</v>
      </c>
      <c r="D74" s="39">
        <f>(60*3*0.3)+(20*3*0.3)</f>
        <v>72</v>
      </c>
      <c r="E74" s="45"/>
      <c r="F74" s="40">
        <f>D74*E74</f>
        <v>0</v>
      </c>
      <c r="H74" s="47"/>
      <c r="J74" s="48"/>
    </row>
    <row r="75" spans="1:10" s="41" customFormat="1" ht="17.649999999999999" x14ac:dyDescent="0.45">
      <c r="A75" s="42"/>
      <c r="B75" s="46"/>
      <c r="C75" s="44"/>
      <c r="D75" s="39"/>
      <c r="E75" s="45"/>
      <c r="F75" s="40"/>
      <c r="H75" s="47"/>
      <c r="J75" s="48"/>
    </row>
    <row r="76" spans="1:10" s="41" customFormat="1" ht="46.15" x14ac:dyDescent="0.45">
      <c r="A76" s="140" t="s">
        <v>41</v>
      </c>
      <c r="B76" s="141" t="s">
        <v>81</v>
      </c>
      <c r="C76" s="142" t="s">
        <v>18</v>
      </c>
      <c r="D76" s="143">
        <v>192</v>
      </c>
      <c r="E76" s="143"/>
      <c r="F76" s="144">
        <f t="shared" ref="F76:F80" si="1">D76*E76</f>
        <v>0</v>
      </c>
    </row>
    <row r="77" spans="1:10" s="41" customFormat="1" x14ac:dyDescent="0.45">
      <c r="A77" s="42"/>
      <c r="B77" s="43"/>
      <c r="C77" s="49"/>
      <c r="D77" s="45"/>
      <c r="E77" s="45"/>
      <c r="F77" s="40"/>
    </row>
    <row r="78" spans="1:10" s="41" customFormat="1" ht="30.75" x14ac:dyDescent="0.45">
      <c r="A78" s="42" t="s">
        <v>42</v>
      </c>
      <c r="B78" s="43" t="s">
        <v>82</v>
      </c>
      <c r="C78" s="49" t="s">
        <v>23</v>
      </c>
      <c r="D78" s="107">
        <f>(60/2)*5</f>
        <v>150</v>
      </c>
      <c r="E78" s="108"/>
      <c r="F78" s="40">
        <f t="shared" si="1"/>
        <v>0</v>
      </c>
    </row>
    <row r="79" spans="1:10" s="41" customFormat="1" ht="17.649999999999999" x14ac:dyDescent="0.45">
      <c r="A79" s="42"/>
      <c r="B79" s="43"/>
      <c r="C79" s="44"/>
      <c r="D79" s="45"/>
      <c r="E79" s="45"/>
      <c r="F79" s="40"/>
    </row>
    <row r="80" spans="1:10" s="41" customFormat="1" ht="63.75" x14ac:dyDescent="0.45">
      <c r="A80" s="140" t="s">
        <v>45</v>
      </c>
      <c r="B80" s="141" t="s">
        <v>57</v>
      </c>
      <c r="C80" s="145" t="s">
        <v>30</v>
      </c>
      <c r="D80" s="143">
        <v>366</v>
      </c>
      <c r="E80" s="143"/>
      <c r="F80" s="144">
        <f t="shared" si="1"/>
        <v>0</v>
      </c>
    </row>
    <row r="81" spans="1:6" s="41" customFormat="1" ht="17.649999999999999" x14ac:dyDescent="0.45">
      <c r="A81" s="42"/>
      <c r="B81" s="43"/>
      <c r="C81" s="44"/>
      <c r="D81" s="45"/>
      <c r="E81" s="45"/>
      <c r="F81" s="40"/>
    </row>
    <row r="82" spans="1:6" s="41" customFormat="1" ht="40.799999999999997" customHeight="1" x14ac:dyDescent="0.45">
      <c r="A82" s="42" t="s">
        <v>46</v>
      </c>
      <c r="B82" s="43" t="s">
        <v>56</v>
      </c>
      <c r="C82" s="44" t="s">
        <v>29</v>
      </c>
      <c r="D82" s="108">
        <f>(3*20*0.1)+(3*80*0.1)</f>
        <v>30</v>
      </c>
      <c r="E82" s="108"/>
      <c r="F82" s="40">
        <f>D82*E82</f>
        <v>0</v>
      </c>
    </row>
    <row r="83" spans="1:6" s="41" customFormat="1" ht="17.649999999999999" x14ac:dyDescent="0.45">
      <c r="A83" s="42"/>
      <c r="B83" s="43"/>
      <c r="C83" s="44"/>
      <c r="D83" s="45"/>
      <c r="E83" s="45"/>
      <c r="F83" s="40"/>
    </row>
    <row r="84" spans="1:6" x14ac:dyDescent="0.45">
      <c r="A84" s="8"/>
      <c r="B84" s="29" t="s">
        <v>21</v>
      </c>
      <c r="C84" s="34"/>
      <c r="D84" s="18"/>
      <c r="E84" s="18"/>
      <c r="F84" s="20">
        <f>SUM(F72:F82)</f>
        <v>0</v>
      </c>
    </row>
    <row r="85" spans="1:6" x14ac:dyDescent="0.45">
      <c r="A85" s="8"/>
      <c r="B85" s="29"/>
      <c r="C85" s="34"/>
      <c r="D85" s="18"/>
      <c r="E85" s="18"/>
      <c r="F85" s="14"/>
    </row>
    <row r="86" spans="1:6" x14ac:dyDescent="0.45">
      <c r="A86" s="63">
        <v>5</v>
      </c>
      <c r="B86" s="29" t="s">
        <v>52</v>
      </c>
      <c r="C86" s="34"/>
      <c r="D86" s="18"/>
      <c r="E86" s="18"/>
      <c r="F86" s="14"/>
    </row>
    <row r="87" spans="1:6" ht="61.5" x14ac:dyDescent="0.45">
      <c r="A87" s="26">
        <v>5.0999999999999996</v>
      </c>
      <c r="B87" s="19" t="s">
        <v>83</v>
      </c>
      <c r="C87" s="10" t="s">
        <v>58</v>
      </c>
      <c r="D87" s="28">
        <v>180</v>
      </c>
      <c r="E87" s="106"/>
      <c r="F87" s="14">
        <f>E87*D87</f>
        <v>0</v>
      </c>
    </row>
    <row r="88" spans="1:6" x14ac:dyDescent="0.45">
      <c r="A88" s="8"/>
      <c r="B88" s="29" t="s">
        <v>21</v>
      </c>
      <c r="C88" s="34"/>
      <c r="D88" s="18"/>
      <c r="E88" s="18"/>
      <c r="F88" s="20">
        <f>SUM(F87:F87)</f>
        <v>0</v>
      </c>
    </row>
    <row r="97" spans="6:6" x14ac:dyDescent="0.45">
      <c r="F97" s="22"/>
    </row>
    <row r="98" spans="6:6" x14ac:dyDescent="0.45">
      <c r="F98" s="22"/>
    </row>
    <row r="99" spans="6:6" x14ac:dyDescent="0.45">
      <c r="F99" s="22"/>
    </row>
    <row r="100" spans="6:6" x14ac:dyDescent="0.45">
      <c r="F100" s="22"/>
    </row>
    <row r="101" spans="6:6" x14ac:dyDescent="0.45">
      <c r="F101" s="22"/>
    </row>
    <row r="102" spans="6:6" x14ac:dyDescent="0.45">
      <c r="F102" s="22"/>
    </row>
    <row r="103" spans="6:6" x14ac:dyDescent="0.45">
      <c r="F103" s="22"/>
    </row>
    <row r="104" spans="6:6" x14ac:dyDescent="0.45">
      <c r="F104" s="22"/>
    </row>
  </sheetData>
  <mergeCells count="4">
    <mergeCell ref="A1:F1"/>
    <mergeCell ref="B33:E33"/>
    <mergeCell ref="B69:E69"/>
    <mergeCell ref="A2:F2"/>
  </mergeCells>
  <pageMargins left="0.7" right="0.7" top="0.75" bottom="0.75" header="0.3" footer="0.3"/>
  <pageSetup paperSize="9" scale="74" fitToHeight="0" orientation="portrait" r:id="rId1"/>
  <headerFooter>
    <oddHeader>&amp;C&amp;"Times New Roman,Regular"IGEMBE CLUSTER WATER PROJECT - LOT II: THANGATHA DAM SPILLWAY WORKS</oddHeader>
  </headerFooter>
  <rowBreaks count="4" manualBreakCount="4">
    <brk id="33" max="5" man="1"/>
    <brk id="48" max="5" man="1"/>
    <brk id="69" max="5" man="1"/>
    <brk id="8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F8E1-964E-4218-87CF-C64C0BEE2EE8}">
  <sheetPr>
    <pageSetUpPr fitToPage="1"/>
  </sheetPr>
  <dimension ref="A1:IV29"/>
  <sheetViews>
    <sheetView showGridLines="0" view="pageBreakPreview" zoomScaleNormal="100" zoomScaleSheetLayoutView="100" workbookViewId="0">
      <selection sqref="A1:F2"/>
    </sheetView>
  </sheetViews>
  <sheetFormatPr defaultColWidth="9.06640625" defaultRowHeight="15" customHeight="1" x14ac:dyDescent="0.45"/>
  <cols>
    <col min="1" max="1" width="11" style="109" customWidth="1"/>
    <col min="2" max="2" width="41.33203125" style="109" customWidth="1"/>
    <col min="3" max="3" width="9.6640625" style="109" customWidth="1"/>
    <col min="4" max="4" width="9.3984375" style="109" customWidth="1"/>
    <col min="5" max="5" width="13.6640625" style="109" customWidth="1"/>
    <col min="6" max="6" width="19.33203125" style="109" customWidth="1"/>
    <col min="7" max="256" width="9.06640625" style="109" customWidth="1"/>
    <col min="257" max="16384" width="9.06640625" style="129"/>
  </cols>
  <sheetData>
    <row r="1" spans="1:6" ht="15" customHeight="1" x14ac:dyDescent="0.45">
      <c r="A1" s="146" t="s">
        <v>135</v>
      </c>
      <c r="B1" s="146"/>
      <c r="C1" s="146"/>
      <c r="D1" s="146"/>
      <c r="E1" s="146"/>
      <c r="F1" s="146"/>
    </row>
    <row r="2" spans="1:6" ht="15" customHeight="1" thickBot="1" x14ac:dyDescent="0.5">
      <c r="A2" s="146" t="s">
        <v>134</v>
      </c>
      <c r="B2" s="146"/>
      <c r="C2" s="146"/>
      <c r="D2" s="146"/>
      <c r="E2" s="146"/>
      <c r="F2" s="146"/>
    </row>
    <row r="3" spans="1:6" ht="15" customHeight="1" x14ac:dyDescent="0.45">
      <c r="A3" s="153" t="s">
        <v>84</v>
      </c>
      <c r="B3" s="154"/>
      <c r="C3" s="154"/>
      <c r="D3" s="154"/>
      <c r="E3" s="154"/>
      <c r="F3" s="155"/>
    </row>
    <row r="4" spans="1:6" ht="14.45" customHeight="1" x14ac:dyDescent="0.45">
      <c r="A4" s="110"/>
      <c r="B4" s="111"/>
      <c r="C4" s="112"/>
      <c r="D4" s="113"/>
      <c r="E4" s="112"/>
      <c r="F4" s="114"/>
    </row>
    <row r="5" spans="1:6" ht="28.5" customHeight="1" x14ac:dyDescent="0.45">
      <c r="A5" s="115" t="s">
        <v>0</v>
      </c>
      <c r="B5" s="116" t="s">
        <v>85</v>
      </c>
      <c r="C5" s="117" t="s">
        <v>86</v>
      </c>
      <c r="D5" s="117" t="s">
        <v>87</v>
      </c>
      <c r="E5" s="117" t="s">
        <v>88</v>
      </c>
      <c r="F5" s="118" t="s">
        <v>89</v>
      </c>
    </row>
    <row r="6" spans="1:6" ht="14.45" customHeight="1" x14ac:dyDescent="0.45">
      <c r="A6" s="119"/>
      <c r="B6" s="120"/>
      <c r="C6" s="121"/>
      <c r="D6" s="121"/>
      <c r="E6" s="122"/>
      <c r="F6" s="114"/>
    </row>
    <row r="7" spans="1:6" ht="28.5" customHeight="1" x14ac:dyDescent="0.45">
      <c r="A7" s="110">
        <v>4.0999999999999996</v>
      </c>
      <c r="B7" s="116" t="s">
        <v>31</v>
      </c>
      <c r="C7" s="121"/>
      <c r="D7" s="121"/>
      <c r="E7" s="122"/>
      <c r="F7" s="123"/>
    </row>
    <row r="8" spans="1:6" ht="14.45" customHeight="1" x14ac:dyDescent="0.45">
      <c r="A8" s="119"/>
      <c r="B8" s="116" t="s">
        <v>90</v>
      </c>
      <c r="C8" s="121"/>
      <c r="D8" s="121"/>
      <c r="E8" s="122"/>
      <c r="F8" s="123"/>
    </row>
    <row r="9" spans="1:6" ht="75" customHeight="1" x14ac:dyDescent="0.45">
      <c r="A9" s="119"/>
      <c r="B9" s="124" t="s">
        <v>91</v>
      </c>
      <c r="C9" s="121"/>
      <c r="D9" s="121"/>
      <c r="E9" s="122"/>
      <c r="F9" s="123"/>
    </row>
    <row r="10" spans="1:6" ht="14.45" customHeight="1" x14ac:dyDescent="0.45">
      <c r="A10" s="125" t="s">
        <v>92</v>
      </c>
      <c r="B10" s="124" t="s">
        <v>93</v>
      </c>
      <c r="C10" s="126" t="s">
        <v>94</v>
      </c>
      <c r="D10" s="121" t="s">
        <v>124</v>
      </c>
      <c r="E10" s="122"/>
      <c r="F10" s="123"/>
    </row>
    <row r="11" spans="1:6" ht="14.45" customHeight="1" x14ac:dyDescent="0.45">
      <c r="A11" s="125" t="s">
        <v>95</v>
      </c>
      <c r="B11" s="124" t="s">
        <v>96</v>
      </c>
      <c r="C11" s="126" t="s">
        <v>94</v>
      </c>
      <c r="D11" s="121" t="s">
        <v>124</v>
      </c>
      <c r="E11" s="122"/>
      <c r="F11" s="123"/>
    </row>
    <row r="12" spans="1:6" ht="14.45" customHeight="1" x14ac:dyDescent="0.45">
      <c r="A12" s="125" t="s">
        <v>97</v>
      </c>
      <c r="B12" s="124" t="s">
        <v>98</v>
      </c>
      <c r="C12" s="126" t="s">
        <v>94</v>
      </c>
      <c r="D12" s="121" t="s">
        <v>124</v>
      </c>
      <c r="E12" s="122"/>
      <c r="F12" s="123"/>
    </row>
    <row r="13" spans="1:6" ht="14.45" customHeight="1" x14ac:dyDescent="0.45">
      <c r="A13" s="119"/>
      <c r="B13" s="120"/>
      <c r="C13" s="121"/>
      <c r="D13" s="121"/>
      <c r="E13" s="122"/>
      <c r="F13" s="123"/>
    </row>
    <row r="14" spans="1:6" ht="14.45" customHeight="1" x14ac:dyDescent="0.45">
      <c r="A14" s="110">
        <v>4.2</v>
      </c>
      <c r="B14" s="116" t="s">
        <v>99</v>
      </c>
      <c r="C14" s="121"/>
      <c r="D14" s="121"/>
      <c r="E14" s="122"/>
      <c r="F14" s="123"/>
    </row>
    <row r="15" spans="1:6" ht="90" customHeight="1" x14ac:dyDescent="0.45">
      <c r="A15" s="119"/>
      <c r="B15" s="124" t="s">
        <v>100</v>
      </c>
      <c r="C15" s="121"/>
      <c r="D15" s="121"/>
      <c r="E15" s="122"/>
      <c r="F15" s="123"/>
    </row>
    <row r="16" spans="1:6" ht="12" customHeight="1" x14ac:dyDescent="0.45">
      <c r="A16" s="125" t="s">
        <v>101</v>
      </c>
      <c r="B16" s="124" t="s">
        <v>102</v>
      </c>
      <c r="C16" s="126" t="s">
        <v>94</v>
      </c>
      <c r="D16" s="121" t="s">
        <v>124</v>
      </c>
      <c r="E16" s="122"/>
      <c r="F16" s="123"/>
    </row>
    <row r="17" spans="1:6" ht="14.25" hidden="1" x14ac:dyDescent="0.45">
      <c r="A17" s="119"/>
      <c r="B17" s="120"/>
      <c r="C17" s="121"/>
      <c r="D17" s="121" t="s">
        <v>124</v>
      </c>
      <c r="E17" s="122"/>
      <c r="F17" s="123"/>
    </row>
    <row r="18" spans="1:6" ht="14.45" customHeight="1" x14ac:dyDescent="0.45">
      <c r="A18" s="125" t="s">
        <v>103</v>
      </c>
      <c r="B18" s="124" t="s">
        <v>104</v>
      </c>
      <c r="C18" s="126" t="s">
        <v>94</v>
      </c>
      <c r="D18" s="121" t="s">
        <v>124</v>
      </c>
      <c r="E18" s="122"/>
      <c r="F18" s="123"/>
    </row>
    <row r="19" spans="1:6" ht="30" customHeight="1" x14ac:dyDescent="0.45">
      <c r="A19" s="125" t="s">
        <v>105</v>
      </c>
      <c r="B19" s="124" t="s">
        <v>106</v>
      </c>
      <c r="C19" s="126" t="s">
        <v>94</v>
      </c>
      <c r="D19" s="121" t="s">
        <v>124</v>
      </c>
      <c r="E19" s="122"/>
      <c r="F19" s="123"/>
    </row>
    <row r="20" spans="1:6" s="109" customFormat="1" ht="14.45" customHeight="1" x14ac:dyDescent="0.45">
      <c r="A20" s="125" t="s">
        <v>107</v>
      </c>
      <c r="B20" s="124" t="s">
        <v>108</v>
      </c>
      <c r="C20" s="126" t="s">
        <v>94</v>
      </c>
      <c r="D20" s="121" t="s">
        <v>124</v>
      </c>
      <c r="E20" s="122"/>
      <c r="F20" s="123"/>
    </row>
    <row r="21" spans="1:6" s="109" customFormat="1" ht="14.45" customHeight="1" x14ac:dyDescent="0.45">
      <c r="A21" s="125" t="s">
        <v>109</v>
      </c>
      <c r="B21" s="124" t="s">
        <v>110</v>
      </c>
      <c r="C21" s="126" t="s">
        <v>94</v>
      </c>
      <c r="D21" s="121" t="s">
        <v>124</v>
      </c>
      <c r="E21" s="122"/>
      <c r="F21" s="123"/>
    </row>
    <row r="22" spans="1:6" s="109" customFormat="1" ht="14.45" customHeight="1" x14ac:dyDescent="0.45">
      <c r="A22" s="119"/>
      <c r="B22" s="120"/>
      <c r="C22" s="121"/>
      <c r="D22" s="121"/>
      <c r="E22" s="122"/>
      <c r="F22" s="123"/>
    </row>
    <row r="23" spans="1:6" s="109" customFormat="1" ht="14.45" customHeight="1" x14ac:dyDescent="0.45">
      <c r="A23" s="110">
        <v>4.3</v>
      </c>
      <c r="B23" s="116" t="s">
        <v>111</v>
      </c>
      <c r="C23" s="121"/>
      <c r="D23" s="121"/>
      <c r="E23" s="122"/>
      <c r="F23" s="123"/>
    </row>
    <row r="24" spans="1:6" s="109" customFormat="1" ht="14.25" x14ac:dyDescent="0.45">
      <c r="A24" s="119"/>
      <c r="B24" s="111"/>
      <c r="C24" s="121"/>
      <c r="D24" s="121"/>
      <c r="E24" s="122"/>
      <c r="F24" s="123"/>
    </row>
    <row r="25" spans="1:6" s="109" customFormat="1" ht="14.45" customHeight="1" x14ac:dyDescent="0.45">
      <c r="A25" s="125" t="s">
        <v>112</v>
      </c>
      <c r="B25" s="124" t="s">
        <v>113</v>
      </c>
      <c r="C25" s="126" t="s">
        <v>114</v>
      </c>
      <c r="D25" s="121" t="s">
        <v>124</v>
      </c>
      <c r="E25" s="122"/>
      <c r="F25" s="123"/>
    </row>
    <row r="26" spans="1:6" s="128" customFormat="1" x14ac:dyDescent="0.45">
      <c r="A26" s="125" t="s">
        <v>115</v>
      </c>
      <c r="B26" s="124" t="s">
        <v>116</v>
      </c>
      <c r="C26" s="126" t="s">
        <v>114</v>
      </c>
      <c r="D26" s="121" t="s">
        <v>124</v>
      </c>
      <c r="E26" s="127"/>
      <c r="F26" s="123"/>
    </row>
    <row r="27" spans="1:6" s="109" customFormat="1" ht="14.45" customHeight="1" x14ac:dyDescent="0.45">
      <c r="A27" s="125" t="s">
        <v>117</v>
      </c>
      <c r="B27" s="124" t="s">
        <v>118</v>
      </c>
      <c r="C27" s="126" t="s">
        <v>114</v>
      </c>
      <c r="D27" s="121" t="s">
        <v>124</v>
      </c>
      <c r="E27" s="122"/>
      <c r="F27" s="123"/>
    </row>
    <row r="28" spans="1:6" ht="15" customHeight="1" x14ac:dyDescent="0.45">
      <c r="A28" s="125" t="s">
        <v>119</v>
      </c>
      <c r="B28" s="124" t="s">
        <v>120</v>
      </c>
      <c r="C28" s="126" t="s">
        <v>114</v>
      </c>
      <c r="D28" s="121" t="s">
        <v>124</v>
      </c>
      <c r="E28" s="122"/>
      <c r="F28" s="123"/>
    </row>
    <row r="29" spans="1:6" ht="15" customHeight="1" x14ac:dyDescent="0.45">
      <c r="A29" s="125" t="s">
        <v>121</v>
      </c>
      <c r="B29" s="124" t="s">
        <v>122</v>
      </c>
      <c r="C29" s="126" t="s">
        <v>123</v>
      </c>
      <c r="D29" s="121" t="s">
        <v>124</v>
      </c>
      <c r="E29" s="122"/>
      <c r="F29" s="123"/>
    </row>
  </sheetData>
  <mergeCells count="3">
    <mergeCell ref="A3:F3"/>
    <mergeCell ref="A1:F1"/>
    <mergeCell ref="A2:F2"/>
  </mergeCells>
  <pageMargins left="0.7" right="0.7" top="0.75" bottom="0.75" header="0.3" footer="0.3"/>
  <pageSetup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Summary Sheet</vt:lpstr>
      <vt:lpstr>Thangatha BOQ</vt:lpstr>
      <vt:lpstr>Dayworks Schedule</vt:lpstr>
      <vt:lpstr>'Dayworks Schedule'!Print_Area</vt:lpstr>
      <vt:lpstr>'Summary Sheet'!Print_Area</vt:lpstr>
      <vt:lpstr>'Thangatha BOQ'!Print_Area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JAMES RIBIRU</cp:lastModifiedBy>
  <cp:lastPrinted>2026-01-27T15:14:56Z</cp:lastPrinted>
  <dcterms:created xsi:type="dcterms:W3CDTF">2022-03-16T08:40:44Z</dcterms:created>
  <dcterms:modified xsi:type="dcterms:W3CDTF">2026-02-23T13:12:14Z</dcterms:modified>
</cp:coreProperties>
</file>