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F:\H. OFFICIAL FOR 14.04.26\9. ANNUAL TENDERS-2020-22(DRAFT)\12. FY 2026-2027\1. KANA WATER PAN\TENDER\"/>
    </mc:Choice>
  </mc:AlternateContent>
  <xr:revisionPtr revIDLastSave="0" documentId="8_{D0BD9E14-7D45-4FDB-8D12-D38B97BB6CC8}" xr6:coauthVersionLast="47" xr6:coauthVersionMax="47" xr10:uidLastSave="{00000000-0000-0000-0000-000000000000}"/>
  <bookViews>
    <workbookView xWindow="-98" yWindow="-98" windowWidth="21795" windowHeight="12975" firstSheet="2" activeTab="6" xr2:uid="{00000000-000D-0000-FFFF-FFFF00000000}"/>
  </bookViews>
  <sheets>
    <sheet name="Bill Items 1- 9" sheetId="1" r:id="rId1"/>
    <sheet name="Bill No 10. Rising Water Main" sheetId="5" r:id="rId2"/>
    <sheet name="Bill No.11. 225M3 TANK" sheetId="3" r:id="rId3"/>
    <sheet name="Tank Collection Sheet" sheetId="4" r:id="rId4"/>
    <sheet name="Bill No. 12 BPT" sheetId="7" r:id="rId5"/>
    <sheet name="BPT Collection Sheet " sheetId="8" r:id="rId6"/>
    <sheet name="Grand Summary" sheetId="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 localSheetId="1" hidden="1">#REF!</definedName>
    <definedName name="_" localSheetId="5" hidden="1">#REF!</definedName>
    <definedName name="_" hidden="1">#REF!</definedName>
    <definedName name="________________________________________________________cyt1">[1]Rates!$E$268</definedName>
    <definedName name="________________________________________________________hnt15">[1]Rates!$E$117</definedName>
    <definedName name="________________________________________________________hnt20">[1]Rates!$E$118</definedName>
    <definedName name="________________________________________________________hnt25">[1]Rates!$E$119</definedName>
    <definedName name="_______________________________________________________cyt1" localSheetId="5">[1]Rates!$E$268</definedName>
    <definedName name="_______________________________________________________cyt1">[2]Rates!$E$271</definedName>
    <definedName name="_______________________________________________________hnt15" localSheetId="5">[1]Rates!$E$117</definedName>
    <definedName name="_______________________________________________________hnt15">[2]Rates!$E$117</definedName>
    <definedName name="_______________________________________________________hnt16">[1]Rates!$E$117</definedName>
    <definedName name="_______________________________________________________hnt20" localSheetId="5">[1]Rates!$E$118</definedName>
    <definedName name="_______________________________________________________hnt20">[2]Rates!$E$118</definedName>
    <definedName name="_______________________________________________________hnt21">[1]Rates!$E$118</definedName>
    <definedName name="_______________________________________________________hnt25" localSheetId="5">[1]Rates!$E$119</definedName>
    <definedName name="_______________________________________________________hnt25">[2]Rates!$E$119</definedName>
    <definedName name="_______________________________________________________hnt40">[1]Rates!$E$119</definedName>
    <definedName name="______________________________________________________cyt1" localSheetId="5">[1]Rates!$E$268</definedName>
    <definedName name="______________________________________________________cyt1">[2]Rates!$E$271</definedName>
    <definedName name="______________________________________________________hnt15" localSheetId="5">[1]Rates!$E$117</definedName>
    <definedName name="______________________________________________________hnt15">[2]Rates!$E$117</definedName>
    <definedName name="______________________________________________________hnt16">[1]Rates!$E$117</definedName>
    <definedName name="______________________________________________________hnt20" localSheetId="5">[1]Rates!$E$118</definedName>
    <definedName name="______________________________________________________hnt20">[2]Rates!$E$118</definedName>
    <definedName name="______________________________________________________hnt21">[1]Rates!$E$118</definedName>
    <definedName name="______________________________________________________hnt25" localSheetId="5">[1]Rates!$E$119</definedName>
    <definedName name="______________________________________________________hnt25">[2]Rates!$E$119</definedName>
    <definedName name="______________________________________________________hnt40">[1]Rates!$E$119</definedName>
    <definedName name="_____________________________________________________cyt1">[1]Rates!$E$268</definedName>
    <definedName name="_____________________________________________________hnt15">[1]Rates!$E$117</definedName>
    <definedName name="_____________________________________________________hnt20">[1]Rates!$E$118</definedName>
    <definedName name="_____________________________________________________hnt25">[1]Rates!$E$119</definedName>
    <definedName name="____________________________________________________cyt1" localSheetId="5">[3]Rates!$E$268</definedName>
    <definedName name="____________________________________________________cyt1">[4]Rates!$E$268</definedName>
    <definedName name="____________________________________________________hnt15" localSheetId="5">[3]Rates!$E$117</definedName>
    <definedName name="____________________________________________________hnt15">[4]Rates!$E$117</definedName>
    <definedName name="____________________________________________________hnt16">[1]Rates!$E$117</definedName>
    <definedName name="____________________________________________________hnt20" localSheetId="5">[3]Rates!$E$118</definedName>
    <definedName name="____________________________________________________hnt20">[4]Rates!$E$118</definedName>
    <definedName name="____________________________________________________hnt21">[1]Rates!$E$118</definedName>
    <definedName name="____________________________________________________hnt25" localSheetId="5">[3]Rates!$E$119</definedName>
    <definedName name="____________________________________________________hnt25">[4]Rates!$E$119</definedName>
    <definedName name="____________________________________________________hnt40">[1]Rates!$E$119</definedName>
    <definedName name="___________________________________________________cyt1">[1]Rates!$E$268</definedName>
    <definedName name="___________________________________________________hnt15">[1]Rates!$E$117</definedName>
    <definedName name="___________________________________________________hnt16">[1]Rates!$E$117</definedName>
    <definedName name="___________________________________________________hnt20">[1]Rates!$E$118</definedName>
    <definedName name="___________________________________________________hnt21">[1]Rates!$E$118</definedName>
    <definedName name="___________________________________________________hnt25">[1]Rates!$E$119</definedName>
    <definedName name="___________________________________________________hnt40">[1]Rates!$E$119</definedName>
    <definedName name="__________________________________________________cyt1">[1]Rates!$E$268</definedName>
    <definedName name="__________________________________________________hnt15">[1]Rates!$E$117</definedName>
    <definedName name="__________________________________________________hnt16" localSheetId="5">[5]Rates!$E$117</definedName>
    <definedName name="__________________________________________________hnt16">[6]Rates!$E$117</definedName>
    <definedName name="__________________________________________________hnt20">[1]Rates!$E$118</definedName>
    <definedName name="__________________________________________________hnt21" localSheetId="5">[5]Rates!$E$118</definedName>
    <definedName name="__________________________________________________hnt21">[6]Rates!$E$118</definedName>
    <definedName name="__________________________________________________hnt25">[1]Rates!$E$119</definedName>
    <definedName name="__________________________________________________hnt40" localSheetId="5">[5]Rates!$E$119</definedName>
    <definedName name="__________________________________________________hnt40">[6]Rates!$E$119</definedName>
    <definedName name="_________________________________________________cyt1">[1]Rates!$E$268</definedName>
    <definedName name="_________________________________________________hnt15">[1]Rates!$E$117</definedName>
    <definedName name="_________________________________________________hnt16">[1]Rates!$E$117</definedName>
    <definedName name="_________________________________________________hnt20">[1]Rates!$E$118</definedName>
    <definedName name="_________________________________________________hnt21">[1]Rates!$E$118</definedName>
    <definedName name="_________________________________________________hnt25">[1]Rates!$E$119</definedName>
    <definedName name="_________________________________________________hnt40">[1]Rates!$E$119</definedName>
    <definedName name="________________________________________________cyt1">[1]Rates!$E$268</definedName>
    <definedName name="________________________________________________hnt15">[1]Rates!$E$117</definedName>
    <definedName name="________________________________________________hnt16">[1]Rates!$E$117</definedName>
    <definedName name="________________________________________________hnt20">[1]Rates!$E$118</definedName>
    <definedName name="________________________________________________hnt21">[1]Rates!$E$118</definedName>
    <definedName name="________________________________________________hnt25">[1]Rates!$E$119</definedName>
    <definedName name="________________________________________________hnt40">[1]Rates!$E$119</definedName>
    <definedName name="_______________________________________________cyt1">[1]Rates!$E$268</definedName>
    <definedName name="_______________________________________________hnt15">[1]Rates!$E$117</definedName>
    <definedName name="_______________________________________________hnt16" localSheetId="5">[5]Rates!$E$117</definedName>
    <definedName name="_______________________________________________hnt16">[6]Rates!$E$117</definedName>
    <definedName name="_______________________________________________hnt20">[1]Rates!$E$118</definedName>
    <definedName name="_______________________________________________hnt21" localSheetId="5">[5]Rates!$E$118</definedName>
    <definedName name="_______________________________________________hnt21">[6]Rates!$E$118</definedName>
    <definedName name="_______________________________________________hnt25">[1]Rates!$E$119</definedName>
    <definedName name="_______________________________________________hnt40" localSheetId="5">[5]Rates!$E$119</definedName>
    <definedName name="_______________________________________________hnt40">[6]Rates!$E$119</definedName>
    <definedName name="______________________________________________cyt1">[1]Rates!$E$268</definedName>
    <definedName name="______________________________________________hnt15">[1]Rates!$E$117</definedName>
    <definedName name="______________________________________________hnt16">[1]Rates!$E$117</definedName>
    <definedName name="______________________________________________hnt20">[1]Rates!$E$118</definedName>
    <definedName name="______________________________________________hnt21">[1]Rates!$E$118</definedName>
    <definedName name="______________________________________________hnt25">[1]Rates!$E$119</definedName>
    <definedName name="______________________________________________hnt40">[1]Rates!$E$119</definedName>
    <definedName name="_____________________________________________cyt1">[1]Rates!$E$268</definedName>
    <definedName name="_____________________________________________hnt15">[1]Rates!$E$117</definedName>
    <definedName name="_____________________________________________hnt16">[1]Rates!$E$117</definedName>
    <definedName name="_____________________________________________hnt20">[1]Rates!$E$118</definedName>
    <definedName name="_____________________________________________hnt21">[1]Rates!$E$118</definedName>
    <definedName name="_____________________________________________hnt25">[1]Rates!$E$119</definedName>
    <definedName name="_____________________________________________hnt40">[1]Rates!$E$119</definedName>
    <definedName name="____________________________________________cyt1">[1]Rates!$E$268</definedName>
    <definedName name="____________________________________________hnt15">[1]Rates!$E$117</definedName>
    <definedName name="____________________________________________hnt16" localSheetId="5">[7]Rates!$E$117</definedName>
    <definedName name="____________________________________________hnt16">[8]Rates!$E$117</definedName>
    <definedName name="____________________________________________hnt20">[1]Rates!$E$118</definedName>
    <definedName name="____________________________________________hnt21" localSheetId="5">[7]Rates!$E$118</definedName>
    <definedName name="____________________________________________hnt21">[8]Rates!$E$118</definedName>
    <definedName name="____________________________________________hnt25">[1]Rates!$E$119</definedName>
    <definedName name="____________________________________________hnt40" localSheetId="5">[7]Rates!$E$119</definedName>
    <definedName name="____________________________________________hnt40">[8]Rates!$E$119</definedName>
    <definedName name="___________________________________________cyt1">[1]Rates!$E$268</definedName>
    <definedName name="___________________________________________hnt15">[1]Rates!$E$117</definedName>
    <definedName name="___________________________________________hnt16">[1]Rates!$E$117</definedName>
    <definedName name="___________________________________________hnt20">[1]Rates!$E$118</definedName>
    <definedName name="___________________________________________hnt21">[1]Rates!$E$118</definedName>
    <definedName name="___________________________________________hnt25">[1]Rates!$E$119</definedName>
    <definedName name="___________________________________________hnt40">[1]Rates!$E$119</definedName>
    <definedName name="__________________________________________cyt1">[1]Rates!$E$268</definedName>
    <definedName name="__________________________________________hnt15">[1]Rates!$E$117</definedName>
    <definedName name="__________________________________________hnt16">[1]Rates!$E$117</definedName>
    <definedName name="__________________________________________hnt20">[1]Rates!$E$118</definedName>
    <definedName name="__________________________________________hnt21">[1]Rates!$E$118</definedName>
    <definedName name="__________________________________________hnt25">[1]Rates!$E$119</definedName>
    <definedName name="__________________________________________hnt40">[1]Rates!$E$119</definedName>
    <definedName name="_________________________________________cyt1">[1]Rates!$E$268</definedName>
    <definedName name="_________________________________________hnt15">[1]Rates!$E$117</definedName>
    <definedName name="_________________________________________hnt16">[1]Rates!$E$117</definedName>
    <definedName name="_________________________________________hnt20">[1]Rates!$E$118</definedName>
    <definedName name="_________________________________________hnt21">[1]Rates!$E$118</definedName>
    <definedName name="_________________________________________hnt25">[1]Rates!$E$119</definedName>
    <definedName name="_________________________________________hnt40">[1]Rates!$E$119</definedName>
    <definedName name="________________________________________cyt1">[1]Rates!$E$268</definedName>
    <definedName name="________________________________________hnt15">[1]Rates!$E$117</definedName>
    <definedName name="________________________________________hnt16">[1]Rates!$E$117</definedName>
    <definedName name="________________________________________hnt20">[1]Rates!$E$118</definedName>
    <definedName name="________________________________________hnt21">[1]Rates!$E$118</definedName>
    <definedName name="________________________________________hnt25">[1]Rates!$E$119</definedName>
    <definedName name="________________________________________hnt40">[1]Rates!$E$119</definedName>
    <definedName name="_______________________________________cyt1">[1]Rates!$E$268</definedName>
    <definedName name="_______________________________________hnt15">[1]Rates!$E$117</definedName>
    <definedName name="_______________________________________hnt16">[1]Rates!$E$117</definedName>
    <definedName name="_______________________________________hnt20">[1]Rates!$E$118</definedName>
    <definedName name="_______________________________________hnt21">[1]Rates!$E$118</definedName>
    <definedName name="_______________________________________hnt25">[1]Rates!$E$119</definedName>
    <definedName name="_______________________________________hnt40">[1]Rates!$E$119</definedName>
    <definedName name="______________________________________cyt1">[1]Rates!$E$268</definedName>
    <definedName name="______________________________________hnt15">[1]Rates!$E$117</definedName>
    <definedName name="______________________________________hnt16">[9]Rates!$E$117</definedName>
    <definedName name="______________________________________hnt20">[1]Rates!$E$118</definedName>
    <definedName name="______________________________________hnt21">[9]Rates!$E$118</definedName>
    <definedName name="______________________________________hnt25">[1]Rates!$E$119</definedName>
    <definedName name="______________________________________hnt40">[9]Rates!$E$119</definedName>
    <definedName name="_____________________________________cyt1">[1]Rates!$E$268</definedName>
    <definedName name="_____________________________________hnt15">[1]Rates!$E$117</definedName>
    <definedName name="_____________________________________hnt16">[1]Rates!$E$117</definedName>
    <definedName name="_____________________________________hnt20">[1]Rates!$E$118</definedName>
    <definedName name="_____________________________________hnt21">[1]Rates!$E$118</definedName>
    <definedName name="_____________________________________hnt25">[1]Rates!$E$119</definedName>
    <definedName name="_____________________________________hnt40">[1]Rates!$E$119</definedName>
    <definedName name="____________________________________cyt1">[1]Rates!$E$268</definedName>
    <definedName name="____________________________________hnt15">[1]Rates!$E$117</definedName>
    <definedName name="____________________________________hnt16">[1]Rates!$E$117</definedName>
    <definedName name="____________________________________hnt20">[1]Rates!$E$118</definedName>
    <definedName name="____________________________________hnt21">[1]Rates!$E$118</definedName>
    <definedName name="____________________________________hnt25">[1]Rates!$E$119</definedName>
    <definedName name="____________________________________hnt40">[1]Rates!$E$119</definedName>
    <definedName name="___________________________________cyt1">[1]Rates!$E$268</definedName>
    <definedName name="___________________________________hnt15">[1]Rates!$E$117</definedName>
    <definedName name="___________________________________hnt16" localSheetId="5">[3]Rates!$E$117</definedName>
    <definedName name="___________________________________hnt16">[4]Rates!$E$117</definedName>
    <definedName name="___________________________________hnt20">[1]Rates!$E$118</definedName>
    <definedName name="___________________________________hnt21" localSheetId="5">[3]Rates!$E$118</definedName>
    <definedName name="___________________________________hnt21">[4]Rates!$E$118</definedName>
    <definedName name="___________________________________hnt25">[1]Rates!$E$119</definedName>
    <definedName name="___________________________________hnt40" localSheetId="5">[3]Rates!$E$119</definedName>
    <definedName name="___________________________________hnt40">[4]Rates!$E$119</definedName>
    <definedName name="__________________________________cyt1">[1]Rates!$E$268</definedName>
    <definedName name="__________________________________hnt15">[1]Rates!$E$117</definedName>
    <definedName name="__________________________________hnt16">[1]Rates!$E$117</definedName>
    <definedName name="__________________________________hnt20">[1]Rates!$E$118</definedName>
    <definedName name="__________________________________hnt21">[1]Rates!$E$118</definedName>
    <definedName name="__________________________________hnt25">[1]Rates!$E$119</definedName>
    <definedName name="__________________________________hnt40">[1]Rates!$E$119</definedName>
    <definedName name="_________________________________cyt1">[1]Rates!$E$268</definedName>
    <definedName name="_________________________________hnt15">[1]Rates!$E$117</definedName>
    <definedName name="_________________________________hnt16">[1]Rates!$E$117</definedName>
    <definedName name="_________________________________hnt20">[1]Rates!$E$118</definedName>
    <definedName name="_________________________________hnt21">[1]Rates!$E$118</definedName>
    <definedName name="_________________________________hnt25">[1]Rates!$E$119</definedName>
    <definedName name="_________________________________hnt40">[1]Rates!$E$119</definedName>
    <definedName name="________________________________cyt1">[1]Rates!$E$268</definedName>
    <definedName name="________________________________hnt15">[1]Rates!$E$117</definedName>
    <definedName name="________________________________hnt16" localSheetId="5">[5]Rates!$E$117</definedName>
    <definedName name="________________________________hnt16">[6]Rates!$E$117</definedName>
    <definedName name="________________________________hnt20">[1]Rates!$E$118</definedName>
    <definedName name="________________________________hnt21" localSheetId="5">[5]Rates!$E$118</definedName>
    <definedName name="________________________________hnt21">[6]Rates!$E$118</definedName>
    <definedName name="________________________________hnt25">[1]Rates!$E$119</definedName>
    <definedName name="________________________________hnt40" localSheetId="5">[5]Rates!$E$119</definedName>
    <definedName name="________________________________hnt40">[6]Rates!$E$119</definedName>
    <definedName name="_______________________________cyt1">[1]Rates!$E$268</definedName>
    <definedName name="_______________________________hnt15">[1]Rates!$E$117</definedName>
    <definedName name="_______________________________hnt16">[1]Rates!$E$117</definedName>
    <definedName name="_______________________________hnt20">[1]Rates!$E$118</definedName>
    <definedName name="_______________________________hnt21">[1]Rates!$E$118</definedName>
    <definedName name="_______________________________hnt25">[1]Rates!$E$119</definedName>
    <definedName name="_______________________________hnt40">[1]Rates!$E$119</definedName>
    <definedName name="______________________________cyt1">[1]Rates!$E$268</definedName>
    <definedName name="______________________________hnt15">[1]Rates!$E$117</definedName>
    <definedName name="______________________________hnt16">[1]Rates!$E$117</definedName>
    <definedName name="______________________________hnt20">[1]Rates!$E$118</definedName>
    <definedName name="______________________________hnt21">[1]Rates!$E$118</definedName>
    <definedName name="______________________________hnt25">[1]Rates!$E$119</definedName>
    <definedName name="______________________________hnt40">[1]Rates!$E$119</definedName>
    <definedName name="_____________________________cyt1">[1]Rates!$E$268</definedName>
    <definedName name="_____________________________hnt15">[1]Rates!$E$117</definedName>
    <definedName name="_____________________________hnt16" localSheetId="5">[3]Rates!$E$117</definedName>
    <definedName name="_____________________________hnt16">[4]Rates!$E$117</definedName>
    <definedName name="_____________________________hnt20">[1]Rates!$E$118</definedName>
    <definedName name="_____________________________hnt21" localSheetId="5">[3]Rates!$E$118</definedName>
    <definedName name="_____________________________hnt21">[4]Rates!$E$118</definedName>
    <definedName name="_____________________________hnt25">[1]Rates!$E$119</definedName>
    <definedName name="_____________________________hnt40" localSheetId="5">[3]Rates!$E$119</definedName>
    <definedName name="_____________________________hnt40">[4]Rates!$E$119</definedName>
    <definedName name="____________________________cyt1">[1]Rates!$E$268</definedName>
    <definedName name="____________________________hnt15">[1]Rates!$E$117</definedName>
    <definedName name="____________________________hnt16">[1]Rates!$E$117</definedName>
    <definedName name="____________________________hnt20">[1]Rates!$E$118</definedName>
    <definedName name="____________________________hnt21">[1]Rates!$E$118</definedName>
    <definedName name="____________________________hnt25">[1]Rates!$E$119</definedName>
    <definedName name="____________________________hnt40">[1]Rates!$E$119</definedName>
    <definedName name="___________________________cyt1">[1]Rates!$E$268</definedName>
    <definedName name="___________________________hnt15">[1]Rates!$E$117</definedName>
    <definedName name="___________________________hnt16">[1]Rates!$E$117</definedName>
    <definedName name="___________________________hnt20">[1]Rates!$E$118</definedName>
    <definedName name="___________________________hnt21">[1]Rates!$E$118</definedName>
    <definedName name="___________________________hnt25">[1]Rates!$E$119</definedName>
    <definedName name="___________________________hnt40">[1]Rates!$E$119</definedName>
    <definedName name="__________________________cyt1">[1]Rates!$E$268</definedName>
    <definedName name="__________________________hnt15">[1]Rates!$E$117</definedName>
    <definedName name="__________________________hnt16" localSheetId="5">[3]Rates!$E$117</definedName>
    <definedName name="__________________________hnt16">[4]Rates!$E$117</definedName>
    <definedName name="__________________________hnt20">[1]Rates!$E$118</definedName>
    <definedName name="__________________________hnt21" localSheetId="5">[3]Rates!$E$118</definedName>
    <definedName name="__________________________hnt21">[4]Rates!$E$118</definedName>
    <definedName name="__________________________hnt25">[1]Rates!$E$119</definedName>
    <definedName name="__________________________hnt40" localSheetId="5">[3]Rates!$E$119</definedName>
    <definedName name="__________________________hnt40">[4]Rates!$E$119</definedName>
    <definedName name="_________________________cyt1">[1]Rates!$E$268</definedName>
    <definedName name="_________________________hnt15">[1]Rates!$E$117</definedName>
    <definedName name="_________________________hnt16">[1]Rates!$E$117</definedName>
    <definedName name="_________________________hnt20">[1]Rates!$E$118</definedName>
    <definedName name="_________________________hnt21">[1]Rates!$E$118</definedName>
    <definedName name="_________________________hnt25">[1]Rates!$E$119</definedName>
    <definedName name="_________________________hnt40">[1]Rates!$E$119</definedName>
    <definedName name="________________________cyt1">[1]Rates!$E$268</definedName>
    <definedName name="________________________hnt15">[1]Rates!$E$117</definedName>
    <definedName name="________________________hnt16">[1]Rates!$E$117</definedName>
    <definedName name="________________________hnt20">[1]Rates!$E$118</definedName>
    <definedName name="________________________hnt21">[1]Rates!$E$118</definedName>
    <definedName name="________________________hnt25">[1]Rates!$E$119</definedName>
    <definedName name="________________________hnt40">[1]Rates!$E$119</definedName>
    <definedName name="_______________________cyt1">[1]Rates!$E$268</definedName>
    <definedName name="_______________________hnt15">[1]Rates!$E$117</definedName>
    <definedName name="_______________________hnt16" localSheetId="5">[3]Rates!$E$117</definedName>
    <definedName name="_______________________hnt16">[4]Rates!$E$117</definedName>
    <definedName name="_______________________hnt20">[1]Rates!$E$118</definedName>
    <definedName name="_______________________hnt21" localSheetId="5">[3]Rates!$E$118</definedName>
    <definedName name="_______________________hnt21">[4]Rates!$E$118</definedName>
    <definedName name="_______________________hnt25">[1]Rates!$E$119</definedName>
    <definedName name="_______________________hnt40" localSheetId="5">[3]Rates!$E$119</definedName>
    <definedName name="_______________________hnt40">[4]Rates!$E$119</definedName>
    <definedName name="______________________cyt1">[1]Rates!$E$268</definedName>
    <definedName name="______________________hnt15">[1]Rates!$E$117</definedName>
    <definedName name="______________________hnt16">[1]Rates!$E$117</definedName>
    <definedName name="______________________hnt20">[1]Rates!$E$118</definedName>
    <definedName name="______________________hnt21">[1]Rates!$E$118</definedName>
    <definedName name="______________________hnt25">[1]Rates!$E$119</definedName>
    <definedName name="______________________hnt40">[1]Rates!$E$119</definedName>
    <definedName name="_____________________cyt1">[1]Rates!$E$268</definedName>
    <definedName name="_____________________hnt15">[1]Rates!$E$117</definedName>
    <definedName name="_____________________hnt16">[1]Rates!$E$117</definedName>
    <definedName name="_____________________hnt20">[1]Rates!$E$118</definedName>
    <definedName name="_____________________hnt21">[1]Rates!$E$118</definedName>
    <definedName name="_____________________hnt25">[1]Rates!$E$119</definedName>
    <definedName name="_____________________hnt40">[1]Rates!$E$119</definedName>
    <definedName name="____________________cyt1">[1]Rates!$E$268</definedName>
    <definedName name="____________________hnt15">[1]Rates!$E$117</definedName>
    <definedName name="____________________hnt16">[1]Rates!$E$117</definedName>
    <definedName name="____________________hnt20">[1]Rates!$E$118</definedName>
    <definedName name="____________________hnt21">[1]Rates!$E$118</definedName>
    <definedName name="____________________hnt25">[1]Rates!$E$119</definedName>
    <definedName name="____________________hnt40">[1]Rates!$E$119</definedName>
    <definedName name="___________________cyt1">[10]Rates!$E$268</definedName>
    <definedName name="___________________hnt15">[10]Rates!$E$117</definedName>
    <definedName name="___________________hnt16">[11]Rates!$E$117</definedName>
    <definedName name="___________________hnt20">[10]Rates!$E$118</definedName>
    <definedName name="___________________hnt21">[11]Rates!$E$118</definedName>
    <definedName name="___________________hnt25">[10]Rates!$E$119</definedName>
    <definedName name="___________________hnt40">[11]Rates!$E$119</definedName>
    <definedName name="__________________cyt1">[1]Rates!$E$268</definedName>
    <definedName name="__________________hnt15">[1]Rates!$E$117</definedName>
    <definedName name="__________________hnt16">[12]Rates!$E$117</definedName>
    <definedName name="__________________hnt20">[1]Rates!$E$118</definedName>
    <definedName name="__________________hnt21">[12]Rates!$E$118</definedName>
    <definedName name="__________________hnt25">[1]Rates!$E$119</definedName>
    <definedName name="__________________hnt40">[12]Rates!$E$119</definedName>
    <definedName name="_________________cyt1">[1]Rates!$E$268</definedName>
    <definedName name="_________________hnt15">[1]Rates!$E$117</definedName>
    <definedName name="_________________hnt16">[12]Rates!$E$117</definedName>
    <definedName name="_________________hnt20">[1]Rates!$E$118</definedName>
    <definedName name="_________________hnt21">[12]Rates!$E$118</definedName>
    <definedName name="_________________hnt25">[1]Rates!$E$119</definedName>
    <definedName name="_________________hnt40">[12]Rates!$E$119</definedName>
    <definedName name="________________cyt1">[13]Rates!$E$268</definedName>
    <definedName name="________________hnt15">[13]Rates!$E$117</definedName>
    <definedName name="________________hnt16">[12]Rates!$E$117</definedName>
    <definedName name="________________hnt20">[13]Rates!$E$118</definedName>
    <definedName name="________________hnt21">[12]Rates!$E$118</definedName>
    <definedName name="________________hnt25">[13]Rates!$E$119</definedName>
    <definedName name="________________hnt40">[12]Rates!$E$119</definedName>
    <definedName name="_______________cyt1">[1]Rates!$E$268</definedName>
    <definedName name="_______________hnt15">[1]Rates!$E$117</definedName>
    <definedName name="_______________hnt16">[12]Rates!$E$117</definedName>
    <definedName name="_______________hnt20">[1]Rates!$E$118</definedName>
    <definedName name="_______________hnt21">[12]Rates!$E$118</definedName>
    <definedName name="_______________hnt25">[1]Rates!$E$119</definedName>
    <definedName name="_______________hnt40">[12]Rates!$E$119</definedName>
    <definedName name="______________cyt1">[1]Rates!$E$268</definedName>
    <definedName name="______________hnt15">[1]Rates!$E$117</definedName>
    <definedName name="______________hnt16">[12]Rates!$E$117</definedName>
    <definedName name="______________hnt20">[1]Rates!$E$118</definedName>
    <definedName name="______________hnt21">[12]Rates!$E$118</definedName>
    <definedName name="______________hnt25">[1]Rates!$E$119</definedName>
    <definedName name="______________hnt40">[12]Rates!$E$119</definedName>
    <definedName name="_____________cyt1">[1]Rates!$E$268</definedName>
    <definedName name="_____________hnt15">[1]Rates!$E$117</definedName>
    <definedName name="_____________hnt16">[12]Rates!$E$117</definedName>
    <definedName name="_____________hnt20">[1]Rates!$E$118</definedName>
    <definedName name="_____________hnt21">[12]Rates!$E$118</definedName>
    <definedName name="_____________hnt25">[1]Rates!$E$119</definedName>
    <definedName name="_____________hnt40">[12]Rates!$E$119</definedName>
    <definedName name="____________cyt1">[1]Rates!$E$268</definedName>
    <definedName name="____________hnt15">[1]Rates!$E$117</definedName>
    <definedName name="____________hnt16">[12]Rates!$E$117</definedName>
    <definedName name="____________hnt20">[1]Rates!$E$118</definedName>
    <definedName name="____________hnt21">[12]Rates!$E$118</definedName>
    <definedName name="____________hnt25">[1]Rates!$E$119</definedName>
    <definedName name="____________hnt40">[12]Rates!$E$119</definedName>
    <definedName name="___________cyt1">[1]Rates!$E$268</definedName>
    <definedName name="___________hnt15">[1]Rates!$E$117</definedName>
    <definedName name="___________hnt16">[12]Rates!$E$117</definedName>
    <definedName name="___________hnt20">[1]Rates!$E$118</definedName>
    <definedName name="___________hnt21">[12]Rates!$E$118</definedName>
    <definedName name="___________hnt25">[1]Rates!$E$119</definedName>
    <definedName name="___________hnt40">[12]Rates!$E$119</definedName>
    <definedName name="__________cyt1">[1]Rates!$E$268</definedName>
    <definedName name="__________hnt15">[1]Rates!$E$117</definedName>
    <definedName name="__________hnt16">[12]Rates!$E$117</definedName>
    <definedName name="__________hnt20">[1]Rates!$E$118</definedName>
    <definedName name="__________hnt21">[12]Rates!$E$118</definedName>
    <definedName name="__________hnt25">[1]Rates!$E$119</definedName>
    <definedName name="__________hnt40">[12]Rates!$E$119</definedName>
    <definedName name="_________cyt1">[1]Rates!$E$268</definedName>
    <definedName name="_________hnt15">[1]Rates!$E$117</definedName>
    <definedName name="_________hnt16">[12]Rates!$E$117</definedName>
    <definedName name="_________hnt20">[1]Rates!$E$118</definedName>
    <definedName name="_________hnt21">[12]Rates!$E$118</definedName>
    <definedName name="_________hnt25">[1]Rates!$E$119</definedName>
    <definedName name="_________hnt40">[12]Rates!$E$119</definedName>
    <definedName name="________cyt1">[1]Rates!$E$268</definedName>
    <definedName name="________hnt15">[1]Rates!$E$117</definedName>
    <definedName name="________hnt16">[12]Rates!$E$117</definedName>
    <definedName name="________hnt20">[1]Rates!$E$118</definedName>
    <definedName name="________hnt21">[12]Rates!$E$118</definedName>
    <definedName name="________hnt25">[1]Rates!$E$119</definedName>
    <definedName name="________hnt40">[12]Rates!$E$119</definedName>
    <definedName name="_______bng200" localSheetId="5">[14]Rates!$E$282</definedName>
    <definedName name="_______bng200">[15]Rates!$E$282</definedName>
    <definedName name="_______bng250" localSheetId="5">[14]Rates!$E$283</definedName>
    <definedName name="_______bng250">[15]Rates!$E$283</definedName>
    <definedName name="_______cyt1">[1]Rates!$E$268</definedName>
    <definedName name="_______hnt15">[1]Rates!$E$117</definedName>
    <definedName name="_______hnt16">[12]Rates!$E$117</definedName>
    <definedName name="_______hnt20">[1]Rates!$E$118</definedName>
    <definedName name="_______hnt21">[12]Rates!$E$118</definedName>
    <definedName name="_______hnt25">[1]Rates!$E$119</definedName>
    <definedName name="_______hnt30" localSheetId="5">[5]Rates!$E$117</definedName>
    <definedName name="_______hnt30">[6]Rates!$E$117</definedName>
    <definedName name="_______hnt40">[12]Rates!$E$119</definedName>
    <definedName name="______bng200" localSheetId="5">[14]Rates!$E$282</definedName>
    <definedName name="______bng200">[15]Rates!$E$282</definedName>
    <definedName name="______bng250" localSheetId="5">[14]Rates!$E$283</definedName>
    <definedName name="______bng250">[15]Rates!$E$283</definedName>
    <definedName name="______cyt1">[1]Rates!$E$268</definedName>
    <definedName name="______hnt15">[1]Rates!$E$117</definedName>
    <definedName name="______hnt16">[12]Rates!$E$117</definedName>
    <definedName name="______hnt20">[1]Rates!$E$118</definedName>
    <definedName name="______hnt21">[12]Rates!$E$118</definedName>
    <definedName name="______hnt25">[1]Rates!$E$119</definedName>
    <definedName name="______hnt30" localSheetId="5">[5]Rates!$E$117</definedName>
    <definedName name="______hnt30">[6]Rates!$E$117</definedName>
    <definedName name="______hnt40">[12]Rates!$E$119</definedName>
    <definedName name="_____bng200" localSheetId="5">[16]Rates!$E$282</definedName>
    <definedName name="_____bng200">[17]Rates!$E$282</definedName>
    <definedName name="_____bng250" localSheetId="5">[16]Rates!$E$283</definedName>
    <definedName name="_____bng250">[17]Rates!$E$283</definedName>
    <definedName name="_____cyt1">[1]Rates!$E$268</definedName>
    <definedName name="_____hn" localSheetId="5">[5]Rates!$E$117</definedName>
    <definedName name="_____hn">[6]Rates!$E$117</definedName>
    <definedName name="_____hnt15">[1]Rates!$E$117</definedName>
    <definedName name="_____hnt16">[12]Rates!$E$117</definedName>
    <definedName name="_____hnt20">[1]Rates!$E$118</definedName>
    <definedName name="_____hnt21">[12]Rates!$E$118</definedName>
    <definedName name="_____hnt25">[1]Rates!$E$119</definedName>
    <definedName name="_____hnt30" localSheetId="5">[5]Rates!$E$117</definedName>
    <definedName name="_____hnt30">[6]Rates!$E$117</definedName>
    <definedName name="_____hnt40">[12]Rates!$E$119</definedName>
    <definedName name="____bng200" localSheetId="5">[14]Rates!$E$282</definedName>
    <definedName name="____bng200">[15]Rates!$E$282</definedName>
    <definedName name="____bng250" localSheetId="5">[14]Rates!$E$283</definedName>
    <definedName name="____bng250">[15]Rates!$E$283</definedName>
    <definedName name="____cyt1">[1]Rates!$E$268</definedName>
    <definedName name="____hnt15">[1]Rates!$E$117</definedName>
    <definedName name="____hnt16">[12]Rates!$E$117</definedName>
    <definedName name="____hnt20">[1]Rates!$E$118</definedName>
    <definedName name="____hnt21">[12]Rates!$E$118</definedName>
    <definedName name="____hnt25">[1]Rates!$E$119</definedName>
    <definedName name="____hnt30" localSheetId="5">[7]Rates!$E$117</definedName>
    <definedName name="____hnt30">[8]Rates!$E$117</definedName>
    <definedName name="____hnt40">[12]Rates!$E$119</definedName>
    <definedName name="____PV3">[18]Rates!$E$123</definedName>
    <definedName name="___bng200" localSheetId="5">[14]Rates!$E$282</definedName>
    <definedName name="___bng200">[15]Rates!$E$282</definedName>
    <definedName name="___bng250" localSheetId="5">[14]Rates!$E$283</definedName>
    <definedName name="___bng250">[15]Rates!$E$283</definedName>
    <definedName name="___cyt1">[1]Rates!$E$268</definedName>
    <definedName name="___hnt15">[1]Rates!$E$117</definedName>
    <definedName name="___hnt16">[12]Rates!$E$117</definedName>
    <definedName name="___hnt20">[1]Rates!$E$118</definedName>
    <definedName name="___hnt21">[12]Rates!$E$118</definedName>
    <definedName name="___hnt25">[1]Rates!$E$119</definedName>
    <definedName name="___hnt30" localSheetId="5">[5]Rates!$E$117</definedName>
    <definedName name="___hnt30">[6]Rates!$E$117</definedName>
    <definedName name="___hnt40">[12]Rates!$E$119</definedName>
    <definedName name="___PV3">[18]Rates!$E$123</definedName>
    <definedName name="__bn" localSheetId="5">[14]Rates!$E$283</definedName>
    <definedName name="__bn">[15]Rates!$E$283</definedName>
    <definedName name="__bng200" localSheetId="4">[19]Rates!$E$282</definedName>
    <definedName name="__bng200" localSheetId="5">[14]Rates!$E$282</definedName>
    <definedName name="__bng200">[15]Rates!$E$282</definedName>
    <definedName name="__bng250" localSheetId="4">[19]Rates!$E$283</definedName>
    <definedName name="__bng250" localSheetId="5">[14]Rates!$E$283</definedName>
    <definedName name="__bng250">[15]Rates!$E$283</definedName>
    <definedName name="__cyt1">[1]Rates!$E$268</definedName>
    <definedName name="__hn" localSheetId="5">[5]Rates!$E$117</definedName>
    <definedName name="__hn">[6]Rates!$E$117</definedName>
    <definedName name="__hnt15">[1]Rates!$E$117</definedName>
    <definedName name="__hnt16">[12]Rates!$E$117</definedName>
    <definedName name="__hnt20">[1]Rates!$E$118</definedName>
    <definedName name="__hnt21">[12]Rates!$E$118</definedName>
    <definedName name="__hnt25">[1]Rates!$E$119</definedName>
    <definedName name="__hnt30" localSheetId="4">[20]Rates!$E$117</definedName>
    <definedName name="__hnt30" localSheetId="5">[5]Rates!$E$117</definedName>
    <definedName name="__hnt30">[6]Rates!$E$117</definedName>
    <definedName name="__hnt40">[12]Rates!$E$119</definedName>
    <definedName name="__PV3">[18]Rates!$E$123</definedName>
    <definedName name="_1">[6]Rates!$E$118</definedName>
    <definedName name="_11" localSheetId="1" hidden="1">#REF!</definedName>
    <definedName name="_11" hidden="1">#REF!</definedName>
    <definedName name="_2">[15]Rates!$E$283</definedName>
    <definedName name="_3">[6]Rates!$E$118</definedName>
    <definedName name="_4">[6]Rates!$E$117</definedName>
    <definedName name="_5">[6]Rates!$E$118</definedName>
    <definedName name="_6">[6]Rates!$E$117</definedName>
    <definedName name="_7">[6]Rates!$E$118</definedName>
    <definedName name="_A2" localSheetId="1">#REF!</definedName>
    <definedName name="_A2">#REF!</definedName>
    <definedName name="_bbo160">[18]Rates!$E$27</definedName>
    <definedName name="_bbo200">[18]Rates!$E$28</definedName>
    <definedName name="_bgh160">[18]Rates!$E$25</definedName>
    <definedName name="_bng100">[18]Rates!$E$288</definedName>
    <definedName name="_bng150">[18]Rates!$E$289</definedName>
    <definedName name="_bng200">[21]Rates!$E$282</definedName>
    <definedName name="_bng250">[21]Rates!$E$283</definedName>
    <definedName name="_cyt1">[12]Rates!$E$268</definedName>
    <definedName name="_DC" localSheetId="1">#REF!</definedName>
    <definedName name="_DC">#REF!</definedName>
    <definedName name="_dwm15">[18]Rates!$E$241</definedName>
    <definedName name="_dwm25">[18]Rates!$E$242</definedName>
    <definedName name="_dwm50">[18]Rates!$E$243</definedName>
    <definedName name="_EE333" localSheetId="1">#REF!</definedName>
    <definedName name="_EE333">#REF!</definedName>
    <definedName name="_FD" localSheetId="1">#REF!</definedName>
    <definedName name="_FD">#REF!</definedName>
    <definedName name="_fgv100">[18]Rates!$E$208</definedName>
    <definedName name="_Fill" localSheetId="1" hidden="1">#REF!</definedName>
    <definedName name="_Fill" localSheetId="5" hidden="1">#REF!</definedName>
    <definedName name="_Fill" hidden="1">#REF!</definedName>
    <definedName name="_xlnm._FilterDatabase" localSheetId="1" hidden="1">'Bill No 10. Rising Water Main'!$C$2:$C$127</definedName>
    <definedName name="_fuf3">[18]Rates!$E$138</definedName>
    <definedName name="_gms100">[18]Rates!$E$41</definedName>
    <definedName name="_gms15">[18]Rates!$E$37</definedName>
    <definedName name="_gms25">[18]Rates!$E$38</definedName>
    <definedName name="_gms40">[18]Rates!$E$39</definedName>
    <definedName name="_hnt15">[12]Rates!$E$117</definedName>
    <definedName name="_hnt16">[12]Rates!$E$117</definedName>
    <definedName name="_hnt20">[12]Rates!$E$118</definedName>
    <definedName name="_hnt21">[12]Rates!$E$118</definedName>
    <definedName name="_hnt25">[12]Rates!$E$119</definedName>
    <definedName name="_hnt30" localSheetId="4">[20]Rates!$E$117</definedName>
    <definedName name="_hnt30" localSheetId="5">[5]Rates!$E$117</definedName>
    <definedName name="_hnt30">[22]Rates!$E$117</definedName>
    <definedName name="_hnt40">[12]Rates!$E$119</definedName>
    <definedName name="_J" localSheetId="1" hidden="1">#REF!</definedName>
    <definedName name="_J" hidden="1">#REF!</definedName>
    <definedName name="_K" localSheetId="1" hidden="1">#REF!</definedName>
    <definedName name="_K" hidden="1">#REF!</definedName>
    <definedName name="_Key1" localSheetId="1" hidden="1">#REF!</definedName>
    <definedName name="_Key1" localSheetId="5" hidden="1">#REF!</definedName>
    <definedName name="_Key1" hidden="1">#REF!</definedName>
    <definedName name="_Key2" localSheetId="1" hidden="1">#REF!</definedName>
    <definedName name="_Key2" localSheetId="5" hidden="1">#REF!</definedName>
    <definedName name="_Key2" hidden="1">#REF!</definedName>
    <definedName name="_MT" localSheetId="1">#REF!</definedName>
    <definedName name="_MT">#REF!</definedName>
    <definedName name="_opj" localSheetId="1">#REF!</definedName>
    <definedName name="_opj">#REF!</definedName>
    <definedName name="_Order1" hidden="1">255</definedName>
    <definedName name="_Order2" hidden="1">255</definedName>
    <definedName name="_pcp200">[18]Rates!$E$51</definedName>
    <definedName name="_PV3">[18]Rates!$E$123</definedName>
    <definedName name="_pwm15">[18]Rates!$E$244</definedName>
    <definedName name="_pwm25">[18]Rates!$E$245</definedName>
    <definedName name="_pwm50">[18]Rates!$E$246</definedName>
    <definedName name="_rec2" localSheetId="5">'[23]IPC-55SUMWORK'!$A$1:$R$37</definedName>
    <definedName name="_rec2">'[24]IPC-55SUMWORK'!$A$1:$R$37</definedName>
    <definedName name="_sav25">[25]Rates!$E$220</definedName>
    <definedName name="_Sort" localSheetId="1" hidden="1">#REF!</definedName>
    <definedName name="_Sort" localSheetId="5" hidden="1">#REF!</definedName>
    <definedName name="_Sort" hidden="1">#REF!</definedName>
    <definedName name="_tgv100">[18]Rates!$E$220</definedName>
    <definedName name="_tgv25">[18]Rates!$E$218</definedName>
    <definedName name="_tgv40">[18]Rates!$E$219</definedName>
    <definedName name="_wmc1">[18]Rates!$E$189</definedName>
    <definedName name="a" localSheetId="1">#REF!</definedName>
    <definedName name="a">#REF!</definedName>
    <definedName name="AA" localSheetId="1">#REF!</definedName>
    <definedName name="AA">#REF!</definedName>
    <definedName name="abv">[26]Rates!$E$117</definedName>
    <definedName name="ACCENT" localSheetId="1">#REF!</definedName>
    <definedName name="ACCENT">#REF!</definedName>
    <definedName name="ACCENT_NATIVE" localSheetId="1">#REF!</definedName>
    <definedName name="ACCENT_NATIVE">#REF!</definedName>
    <definedName name="ACCENT_NATIVE_AGAVE" localSheetId="1">#REF!</definedName>
    <definedName name="ACCENT_NATIVE_AGAVE">#REF!</definedName>
    <definedName name="ACCENT_NATIVE_BARREL" localSheetId="1">#REF!</definedName>
    <definedName name="ACCENT_NATIVE_BARREL">#REF!</definedName>
    <definedName name="ACCENT_NATIVE_CHOLLA" localSheetId="1">#REF!</definedName>
    <definedName name="ACCENT_NATIVE_CHOLLA">#REF!</definedName>
    <definedName name="ACCENT_NATIVE_OCOTILLO" localSheetId="1">#REF!</definedName>
    <definedName name="ACCENT_NATIVE_OCOTILLO">#REF!</definedName>
    <definedName name="ACCENT_NATIVE_PRICKLY" localSheetId="1">#REF!</definedName>
    <definedName name="ACCENT_NATIVE_PRICKLY">#REF!</definedName>
    <definedName name="ACCENT_STANDARD" localSheetId="1">#REF!</definedName>
    <definedName name="ACCENT_STANDARD">#REF!</definedName>
    <definedName name="ACCENT_STANDARD_15GAL" localSheetId="1">#REF!</definedName>
    <definedName name="ACCENT_STANDARD_15GAL">#REF!</definedName>
    <definedName name="ACCENT_STANDARD_1GAL" localSheetId="1">#REF!</definedName>
    <definedName name="ACCENT_STANDARD_1GAL">#REF!</definedName>
    <definedName name="ACCENT_STANDARD_5GAL" localSheetId="1">#REF!</definedName>
    <definedName name="ACCENT_STANDARD_5GAL">#REF!</definedName>
    <definedName name="add">[18]Rates!$J$6</definedName>
    <definedName name="aksfcksgx">'[27]#REF'!$A$1:$IV$3</definedName>
    <definedName name="asdfx" localSheetId="1">#REF!</definedName>
    <definedName name="asdfx">#REF!</definedName>
    <definedName name="asfd" localSheetId="1">#REF!</definedName>
    <definedName name="asfd">#REF!</definedName>
    <definedName name="asz" localSheetId="1">#REF!</definedName>
    <definedName name="asz">#REF!</definedName>
    <definedName name="avvm">[26]Rates!$E$118</definedName>
    <definedName name="awxeda">'[27]#REF'!$A$1:$IV$3</definedName>
    <definedName name="awzds">'[27]#REF'!$A$1:$IV$3</definedName>
    <definedName name="azs" localSheetId="1">#REF!</definedName>
    <definedName name="azs">#REF!</definedName>
    <definedName name="B" localSheetId="1">#REF!</definedName>
    <definedName name="B">#REF!</definedName>
    <definedName name="BACKFLOW" localSheetId="1">#REF!</definedName>
    <definedName name="BACKFLOW">#REF!</definedName>
    <definedName name="bghg" localSheetId="5">[14]Rates!$E$282</definedName>
    <definedName name="bghg">[15]Rates!$E$282</definedName>
    <definedName name="bill" localSheetId="1">#REF!</definedName>
    <definedName name="bill">#REF!</definedName>
    <definedName name="Bill1">[13]Rates!$E$268</definedName>
    <definedName name="BuiltIn_Print_Area" localSheetId="1">#REF!</definedName>
    <definedName name="BuiltIn_Print_Area">#REF!</definedName>
    <definedName name="BuiltIn_Print_Titles" localSheetId="1">#REF!</definedName>
    <definedName name="BuiltIn_Print_Titles">#REF!</definedName>
    <definedName name="BuiltIn_Print_Titles___0" localSheetId="1">#REF!</definedName>
    <definedName name="BuiltIn_Print_Titles___0">#REF!</definedName>
    <definedName name="bzp">[25]Rates!$E$312</definedName>
    <definedName name="ccc" localSheetId="5">[5]Rates!$E$117</definedName>
    <definedName name="ccc">[6]Rates!$E$117</definedName>
    <definedName name="chgdcujykc" localSheetId="1">#REF!</definedName>
    <definedName name="chgdcujykc">#REF!</definedName>
    <definedName name="cmass">[12]Rates!$E$123</definedName>
    <definedName name="cock15">[18]Rates!$E$202</definedName>
    <definedName name="cock25">[18]Rates!$E$203</definedName>
    <definedName name="cock50">[18]Rates!$E$204</definedName>
    <definedName name="cpier">[12]Rates!$E$126</definedName>
    <definedName name="cslab">[18]Rates!$E$124</definedName>
    <definedName name="csus">[2]Rates!$E$128</definedName>
    <definedName name="curve">[12]Rates!$E$127</definedName>
    <definedName name="cwall">[2]Rates!$E$125</definedName>
    <definedName name="cytz1">[18]Rates!$E$273</definedName>
    <definedName name="d">[28]Rates!$J$9</definedName>
    <definedName name="dc" localSheetId="1">#REF!</definedName>
    <definedName name="dc">#REF!</definedName>
    <definedName name="dd" localSheetId="1">#REF!</definedName>
    <definedName name="dd">#REF!</definedName>
    <definedName name="ddd" localSheetId="5">[5]Rates!$E$118</definedName>
    <definedName name="ddd">[6]Rates!$E$118</definedName>
    <definedName name="DEMOLITION" localSheetId="1">#REF!</definedName>
    <definedName name="DEMOLITION">#REF!</definedName>
    <definedName name="description_1" localSheetId="1">#REF!</definedName>
    <definedName name="description_1">#REF!</definedName>
    <definedName name="DF" localSheetId="1">#REF!</definedName>
    <definedName name="DF" localSheetId="4">#REF!</definedName>
    <definedName name="DF" localSheetId="5">#REF!</definedName>
    <definedName name="DF">#REF!</definedName>
    <definedName name="dfb" localSheetId="1">#REF!</definedName>
    <definedName name="dfb">#REF!</definedName>
    <definedName name="dfgh" localSheetId="1">#REF!</definedName>
    <definedName name="dfgh">#REF!</definedName>
    <definedName name="dfgs">[9]Rates!$E$119</definedName>
    <definedName name="dfhcd" localSheetId="1">#REF!</definedName>
    <definedName name="dfhcd">#REF!</definedName>
    <definedName name="dfhn" localSheetId="1">#REF!</definedName>
    <definedName name="dfhn">#REF!</definedName>
    <definedName name="dfhv" localSheetId="1">#REF!</definedName>
    <definedName name="dfhv">#REF!</definedName>
    <definedName name="dfngh" localSheetId="1">#REF!</definedName>
    <definedName name="dfngh">#REF!</definedName>
    <definedName name="dfr" localSheetId="5">[5]Rates!$E$118</definedName>
    <definedName name="dfr">[6]Rates!$E$118</definedName>
    <definedName name="DG_COLOR" localSheetId="1">#REF!</definedName>
    <definedName name="DG_COLOR">#REF!</definedName>
    <definedName name="DG_COLOR_CODE" localSheetId="1">#REF!</definedName>
    <definedName name="DG_COLOR_CODE">#REF!</definedName>
    <definedName name="dhgb" localSheetId="1">#REF!</definedName>
    <definedName name="dhgb">#REF!</definedName>
    <definedName name="Disbursement" localSheetId="5">'[29]IPC-49SUMWORK'!$A$1:$R$37</definedName>
    <definedName name="Disbursement">'[30]IPC-49SUMWORK'!$A$1:$R$37</definedName>
    <definedName name="djfx">[31]djfx!$A:$IV</definedName>
    <definedName name="dregt65" localSheetId="1" hidden="1">#REF!</definedName>
    <definedName name="dregt65" hidden="1">#REF!</definedName>
    <definedName name="drtydrhvdgtr" localSheetId="1">#REF!</definedName>
    <definedName name="drtydrhvdgtr">#REF!</definedName>
    <definedName name="dsdsf" localSheetId="5">[5]Rates!$E$117</definedName>
    <definedName name="dsdsf">[6]Rates!$E$117</definedName>
    <definedName name="dsfcsgs" localSheetId="1">#REF!</definedName>
    <definedName name="dsfcsgs">#REF!</definedName>
    <definedName name="EDG" localSheetId="1">#REF!</definedName>
    <definedName name="EDG">#REF!</definedName>
    <definedName name="EF" localSheetId="1">#REF!</definedName>
    <definedName name="EF">#REF!</definedName>
    <definedName name="ele">[13]Rates!$E$268</definedName>
    <definedName name="er">[9]Rates!$E$117</definedName>
    <definedName name="ere">[19]Rates!$E$283</definedName>
    <definedName name="erg" localSheetId="1">#REF!</definedName>
    <definedName name="erg">#REF!</definedName>
    <definedName name="ESTIMATE" localSheetId="1">#REF!</definedName>
    <definedName name="ESTIMATE">#REF!</definedName>
    <definedName name="ewrg" localSheetId="1">#REF!</definedName>
    <definedName name="ewrg">#REF!</definedName>
    <definedName name="ewrgc" localSheetId="1">#REF!</definedName>
    <definedName name="ewrgc">#REF!</definedName>
    <definedName name="F" localSheetId="1" hidden="1">#REF!</definedName>
    <definedName name="F" localSheetId="5" hidden="1">#REF!</definedName>
    <definedName name="F" hidden="1">#REF!</definedName>
    <definedName name="f150d20">[18]Rates!$E$67</definedName>
    <definedName name="fcbbg" localSheetId="1">#REF!</definedName>
    <definedName name="fcbbg">#REF!</definedName>
    <definedName name="fcdh" localSheetId="1">#REF!</definedName>
    <definedName name="fcdh">#REF!</definedName>
    <definedName name="fcv" localSheetId="1">#REF!</definedName>
    <definedName name="fcv">#REF!</definedName>
    <definedName name="fczt">[18]Rates!$E$264</definedName>
    <definedName name="FD" localSheetId="1" hidden="1">#REF!</definedName>
    <definedName name="FD" hidden="1">#REF!</definedName>
    <definedName name="FDG" localSheetId="1">#REF!</definedName>
    <definedName name="FDG" localSheetId="4">#REF!</definedName>
    <definedName name="FDG" localSheetId="5">#REF!</definedName>
    <definedName name="FDG">#REF!</definedName>
    <definedName name="fdgc" localSheetId="1">#REF!</definedName>
    <definedName name="fdgc">#REF!</definedName>
    <definedName name="fgcvnbfg" localSheetId="1">#REF!</definedName>
    <definedName name="fgcvnbfg">#REF!</definedName>
    <definedName name="fggf" localSheetId="5">[14]Rates!$E$283</definedName>
    <definedName name="fggf">[15]Rates!$E$283</definedName>
    <definedName name="fghnb" localSheetId="1">#REF!</definedName>
    <definedName name="fghnb">#REF!</definedName>
    <definedName name="fh" localSheetId="1">#REF!</definedName>
    <definedName name="fh">#REF!</definedName>
    <definedName name="fine1">[12]Rates!$E$137</definedName>
    <definedName name="fine2">[18]Rates!$E$135</definedName>
    <definedName name="fine3">[12]Rates!$E$139</definedName>
    <definedName name="fine4">[18]Rates!$E$137</definedName>
    <definedName name="fire">[18]Rates!$E$317</definedName>
    <definedName name="fjg" localSheetId="1">#REF!</definedName>
    <definedName name="fjg">#REF!</definedName>
    <definedName name="fvgh" localSheetId="1">#REF!</definedName>
    <definedName name="fvgh">#REF!</definedName>
    <definedName name="fvnhb" localSheetId="1">#REF!</definedName>
    <definedName name="fvnhb">#REF!</definedName>
    <definedName name="G" localSheetId="4">[5]Rates!$E$126</definedName>
    <definedName name="G" localSheetId="5">[3]Rates!$E$126</definedName>
    <definedName name="G">[4]Rates!$E$126</definedName>
    <definedName name="gbhj" localSheetId="1">#REF!</definedName>
    <definedName name="gbhj">#REF!</definedName>
    <definedName name="GENERAL" localSheetId="1">#REF!</definedName>
    <definedName name="GENERAL">#REF!</definedName>
    <definedName name="gfnn" localSheetId="1">#REF!</definedName>
    <definedName name="gfnn">#REF!</definedName>
    <definedName name="gfvh" localSheetId="1">#REF!</definedName>
    <definedName name="gfvh">#REF!</definedName>
    <definedName name="ggg">[32]Rates!$E$119</definedName>
    <definedName name="gghghg" localSheetId="5">[14]Rates!$E$282</definedName>
    <definedName name="gghghg">[15]Rates!$E$282</definedName>
    <definedName name="ghhh" localSheetId="5">[5]Rates!$E$117</definedName>
    <definedName name="ghhh">[6]Rates!$E$117</definedName>
    <definedName name="ghkn" localSheetId="1">#REF!</definedName>
    <definedName name="ghkn">#REF!</definedName>
    <definedName name="gjhj" localSheetId="5">[14]Rates!$E$283</definedName>
    <definedName name="gjhj">[15]Rates!$E$283</definedName>
    <definedName name="gjin">[12]Rates!$E$143</definedName>
    <definedName name="gjina">[12]Rates!$E$143</definedName>
    <definedName name="gkb" localSheetId="1">#REF!</definedName>
    <definedName name="gkb">#REF!</definedName>
    <definedName name="gkh" localSheetId="1">#REF!</definedName>
    <definedName name="gkh">#REF!</definedName>
    <definedName name="gmsp15">[18]Rates!$E$43</definedName>
    <definedName name="gmsp25">[18]Rates!$E$44</definedName>
    <definedName name="gmsp50">[18]Rates!$E$45</definedName>
    <definedName name="gq">[31]基础数据!$C$59</definedName>
    <definedName name="GROUNDCOVER" localSheetId="1">#REF!</definedName>
    <definedName name="GROUNDCOVER">#REF!</definedName>
    <definedName name="GROUNDCOVER_1GAL" localSheetId="1">#REF!</definedName>
    <definedName name="GROUNDCOVER_1GAL">#REF!</definedName>
    <definedName name="GROUNDCOVER_5GAL" localSheetId="1">#REF!</definedName>
    <definedName name="GROUNDCOVER_5GAL">#REF!</definedName>
    <definedName name="GROUNDCOVER_FLAT" localSheetId="1">#REF!</definedName>
    <definedName name="GROUNDCOVER_FLAT">#REF!</definedName>
    <definedName name="gyukb" localSheetId="1">#REF!</definedName>
    <definedName name="gyukb">#REF!</definedName>
    <definedName name="hgfb" localSheetId="1">#REF!</definedName>
    <definedName name="hgfb">#REF!</definedName>
    <definedName name="hgjmhn" localSheetId="1">#REF!</definedName>
    <definedName name="hgjmhn">#REF!</definedName>
    <definedName name="hh">'[27]#REF'!$A$1:$F$497</definedName>
    <definedName name="hhyuj" localSheetId="1">#REF!</definedName>
    <definedName name="hhyuj">#REF!</definedName>
    <definedName name="hiljk" localSheetId="1">#REF!</definedName>
    <definedName name="hiljk">#REF!</definedName>
    <definedName name="hjmn" localSheetId="1">#REF!</definedName>
    <definedName name="hjmn">#REF!</definedName>
    <definedName name="hl">[33]基础数据!$C$6</definedName>
    <definedName name="hnt">[26]Rates!$E$118</definedName>
    <definedName name="hxs">[12]Rates!$L$12</definedName>
    <definedName name="hxsa">[12]Rates!$L$12</definedName>
    <definedName name="hyt" localSheetId="1">#REF!</definedName>
    <definedName name="hyt">#REF!</definedName>
    <definedName name="hytg" localSheetId="1">#REF!</definedName>
    <definedName name="hytg">#REF!</definedName>
    <definedName name="i" localSheetId="1">#REF!</definedName>
    <definedName name="i">#REF!</definedName>
    <definedName name="IkawaLine" localSheetId="1">#REF!</definedName>
    <definedName name="IkawaLine">#REF!</definedName>
    <definedName name="insp1">[2]Rates!$E$185</definedName>
    <definedName name="insp2">[2]Rates!$E$186</definedName>
    <definedName name="insp3">[2]Rates!$E$187</definedName>
    <definedName name="IRRIGATION" localSheetId="1">#REF!</definedName>
    <definedName name="IRRIGATION">#REF!</definedName>
    <definedName name="item">[34]Rates!$E$268</definedName>
    <definedName name="ITEM_DEMOLITION" localSheetId="1">#REF!</definedName>
    <definedName name="ITEM_DEMOLITION">#REF!</definedName>
    <definedName name="ITEM_FENCING" localSheetId="1">#REF!</definedName>
    <definedName name="ITEM_FENCING">#REF!</definedName>
    <definedName name="ITEM_FURNISH" localSheetId="1">#REF!</definedName>
    <definedName name="ITEM_FURNISH">#REF!</definedName>
    <definedName name="ITEM_GRADING" localSheetId="1">#REF!</definedName>
    <definedName name="ITEM_GRADING">#REF!</definedName>
    <definedName name="ITEM_HARDSCAPE" localSheetId="1">#REF!</definedName>
    <definedName name="ITEM_HARDSCAPE">#REF!</definedName>
    <definedName name="ITEM_IRRIGATION" localSheetId="1">#REF!</definedName>
    <definedName name="ITEM_IRRIGATION">#REF!</definedName>
    <definedName name="ITEM_LANDSCAPE" localSheetId="1">#REF!</definedName>
    <definedName name="ITEM_LANDSCAPE">#REF!</definedName>
    <definedName name="ITEM_NO" localSheetId="1">#REF!</definedName>
    <definedName name="ITEM_NO">#REF!</definedName>
    <definedName name="ITEM_PROJECT" localSheetId="1">#REF!</definedName>
    <definedName name="ITEM_PROJECT">#REF!</definedName>
    <definedName name="ITEM_WALLS" localSheetId="1">#REF!</definedName>
    <definedName name="ITEM_WALLS">#REF!</definedName>
    <definedName name="jhpd">[18]Rates!$E$269</definedName>
    <definedName name="jj" localSheetId="1">#REF!</definedName>
    <definedName name="jj">#REF!</definedName>
    <definedName name="JJF">'[33]4标价组成表'!$C$43</definedName>
    <definedName name="jkkk" localSheetId="5">[5]Rates!$E$117</definedName>
    <definedName name="jkkk">[6]Rates!$E$117</definedName>
    <definedName name="KK" localSheetId="1">#REF!</definedName>
    <definedName name="KK">#REF!</definedName>
    <definedName name="kmn">[26]Rates!$E$119</definedName>
    <definedName name="L" localSheetId="1" hidden="1">#REF!</definedName>
    <definedName name="L" hidden="1">#REF!</definedName>
    <definedName name="LANDSCAPE" localSheetId="1">#REF!</definedName>
    <definedName name="LANDSCAPE">#REF!</definedName>
    <definedName name="LANDSCAPE_CONTINGENCY" localSheetId="1">#REF!</definedName>
    <definedName name="LANDSCAPE_CONTINGENCY">#REF!</definedName>
    <definedName name="LANDSCAPE_CONTINGENCY_VALUE" localSheetId="1">#REF!</definedName>
    <definedName name="LANDSCAPE_CONTINGENCY_VALUE">#REF!</definedName>
    <definedName name="LANDSCAPE_INCIDENTALS" localSheetId="1">#REF!</definedName>
    <definedName name="LANDSCAPE_INCIDENTALS">#REF!</definedName>
    <definedName name="m" localSheetId="1">#REF!</definedName>
    <definedName name="m" localSheetId="5">#REF!</definedName>
    <definedName name="m">#REF!</definedName>
    <definedName name="mesh142">[12]Rates!$E$144</definedName>
    <definedName name="mesh150">[12]Rates!$E$144</definedName>
    <definedName name="mkhl">[18]Rates!$J$1</definedName>
    <definedName name="mkhl1" localSheetId="5">[35]Rates!$J$1</definedName>
    <definedName name="mkhl1">[36]Rates!$J$1</definedName>
    <definedName name="mlhl">[31]基础数据!$C$6</definedName>
    <definedName name="N" localSheetId="5">[37]Rates!$E$126</definedName>
    <definedName name="N">[38]Rates!$E$126</definedName>
    <definedName name="nhb" localSheetId="1">#REF!</definedName>
    <definedName name="nhb">#REF!</definedName>
    <definedName name="nmm">[26]Rates!$E$118</definedName>
    <definedName name="Nyamira" localSheetId="5">[37]Rates!$E$118</definedName>
    <definedName name="Nyamira">[38]Rates!$E$118</definedName>
    <definedName name="oko">[18]Rates!$J$11</definedName>
    <definedName name="p" localSheetId="1" hidden="1">#REF!</definedName>
    <definedName name="p" hidden="1">#REF!</definedName>
    <definedName name="pcp">[18]Rates!$E$259</definedName>
    <definedName name="prc">[2]Rates!$E$129</definedName>
    <definedName name="Prindarea" localSheetId="1">#REF!</definedName>
    <definedName name="Prindarea">#REF!</definedName>
    <definedName name="_xlnm.Print_Area" localSheetId="0">'Bill Items 1- 9'!$A$1:$F$182</definedName>
    <definedName name="_xlnm.Print_Area" localSheetId="1">'Bill No 10. Rising Water Main'!$B$2:$G$146</definedName>
    <definedName name="_xlnm.Print_Area" localSheetId="4">'Bill No. 12 BPT'!$A$1:$F$190</definedName>
    <definedName name="_xlnm.Print_Area" localSheetId="2">'Bill No.11. 225M3 TANK'!$A$1:$F$195</definedName>
    <definedName name="_xlnm.Print_Area" localSheetId="5">'BPT Collection Sheet '!$A$1:$C$19</definedName>
    <definedName name="_xlnm.Print_Area" localSheetId="6">'Grand Summary'!$A$1:$C$23</definedName>
    <definedName name="_xlnm.Print_Area" localSheetId="3">'Tank Collection Sheet'!$A$1:$C$16</definedName>
    <definedName name="_xlnm.Print_Area">#REF!</definedName>
    <definedName name="Print_Area_1" localSheetId="1">#REF!</definedName>
    <definedName name="Print_Area_1">#REF!</definedName>
    <definedName name="_xlnm.Print_Titles" localSheetId="1">'Bill No 10. Rising Water Main'!$2:$5</definedName>
    <definedName name="_xlnm.Print_Titles" localSheetId="4">'Bill No. 12 BPT'!$1:$10</definedName>
    <definedName name="PROJECT_CONTINGENCY" localSheetId="1">#REF!</definedName>
    <definedName name="PROJECT_CONTINGENCY">#REF!</definedName>
    <definedName name="Project_Name" localSheetId="1">#REF!</definedName>
    <definedName name="Project_Name">#REF!</definedName>
    <definedName name="Project_Number" localSheetId="1">#REF!</definedName>
    <definedName name="Project_Number">#REF!</definedName>
    <definedName name="Project_Phase" localSheetId="1">#REF!</definedName>
    <definedName name="Project_Phase">#REF!</definedName>
    <definedName name="PROJECT_SUBTOTAL" localSheetId="1">#REF!</definedName>
    <definedName name="PROJECT_SUBTOTAL">#REF!</definedName>
    <definedName name="PROJECT_TOTAL" localSheetId="1">#REF!</definedName>
    <definedName name="PROJECT_TOTAL">#REF!</definedName>
    <definedName name="PV">[18]Rates!$E$126</definedName>
    <definedName name="Reser">[39]Rates!$E$283</definedName>
    <definedName name="rghh">[40]Rates!$E$118</definedName>
    <definedName name="rgqb">[12]Rates!$E$253</definedName>
    <definedName name="rgqb1">[12]Rates!$E$253</definedName>
    <definedName name="rgwc">[12]Rates!$E$256</definedName>
    <definedName name="rgwcc">[12]Rates!$E$256</definedName>
    <definedName name="rgwt">[18]Rates!$E$261</definedName>
    <definedName name="rh" localSheetId="1">#REF!</definedName>
    <definedName name="rh">#REF!</definedName>
    <definedName name="rocka">[18]Rates!$E$112</definedName>
    <definedName name="rockb">[18]Rates!$E$113</definedName>
    <definedName name="rockc">[18]Rates!$E$114</definedName>
    <definedName name="rough">[18]Rates!$E$133</definedName>
    <definedName name="rt" localSheetId="1">#REF!</definedName>
    <definedName name="rt">#REF!</definedName>
    <definedName name="rth" localSheetId="1">#REF!</definedName>
    <definedName name="rth">#REF!</definedName>
    <definedName name="rthg" localSheetId="1">#REF!</definedName>
    <definedName name="rthg">#REF!</definedName>
    <definedName name="rtr" localSheetId="1">#REF!</definedName>
    <definedName name="rtr">#REF!</definedName>
    <definedName name="safx" localSheetId="1">#REF!</definedName>
    <definedName name="safx">#REF!</definedName>
    <definedName name="saxd">'[27]#REF'!$A$1:$F$497</definedName>
    <definedName name="scf" localSheetId="1">#REF!</definedName>
    <definedName name="scf">#REF!</definedName>
    <definedName name="sdc" localSheetId="1">#REF!</definedName>
    <definedName name="sdc">#REF!</definedName>
    <definedName name="sdd" localSheetId="5">[14]Rates!$E$283</definedName>
    <definedName name="sdd">[15]Rates!$E$283</definedName>
    <definedName name="sddd" localSheetId="5">[5]Rates!$E$117</definedName>
    <definedName name="sddd">[6]Rates!$E$117</definedName>
    <definedName name="sdf" localSheetId="1">#REF!</definedName>
    <definedName name="sdf">#REF!</definedName>
    <definedName name="SDFRTGYU" localSheetId="1" hidden="1">#REF!</definedName>
    <definedName name="SDFRTGYU" hidden="1">#REF!</definedName>
    <definedName name="sergcb" localSheetId="1">#REF!</definedName>
    <definedName name="sergcb">#REF!</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SHRUB" localSheetId="1">#REF!</definedName>
    <definedName name="SHRUB">#REF!</definedName>
    <definedName name="SHRUB_15GAL" localSheetId="1">#REF!</definedName>
    <definedName name="SHRUB_15GAL">#REF!</definedName>
    <definedName name="SHRUB_1GAL" localSheetId="1">#REF!</definedName>
    <definedName name="SHRUB_1GAL">#REF!</definedName>
    <definedName name="SHRUB_5GAL" localSheetId="1">#REF!</definedName>
    <definedName name="SHRUB_5GAL">#REF!</definedName>
    <definedName name="sluv100">[18]Rates!$E$233</definedName>
    <definedName name="sluv150">[18]Rates!$E$234</definedName>
    <definedName name="SOIL" localSheetId="1">#REF!</definedName>
    <definedName name="SOIL">#REF!</definedName>
    <definedName name="SOIL_FILL" localSheetId="1">#REF!</definedName>
    <definedName name="SOIL_FILL">#REF!</definedName>
    <definedName name="SOIL_PREPARED" localSheetId="1">#REF!</definedName>
    <definedName name="SOIL_PREPARED">#REF!</definedName>
    <definedName name="ss">[32]Rates!$E$117</definedName>
    <definedName name="SUBDEMOLITION" localSheetId="1">#REF!</definedName>
    <definedName name="SUBDEMOLITION">#REF!</definedName>
    <definedName name="SUBFENCING" localSheetId="1">#REF!</definedName>
    <definedName name="SUBFENCING">#REF!</definedName>
    <definedName name="SUBGRADING" localSheetId="1">#REF!</definedName>
    <definedName name="SUBGRADING">#REF!</definedName>
    <definedName name="SUBHARDSCAPE" localSheetId="1">#REF!</definedName>
    <definedName name="SUBHARDSCAPE">#REF!</definedName>
    <definedName name="SUBIRRIGATION" localSheetId="1">#REF!</definedName>
    <definedName name="SUBIRRIGATION">#REF!</definedName>
    <definedName name="SUBLANDSCAPE" localSheetId="1">#REF!</definedName>
    <definedName name="SUBLANDSCAPE">#REF!</definedName>
    <definedName name="SUBPLANTING" localSheetId="1">#REF!</definedName>
    <definedName name="SUBPLANTING">#REF!</definedName>
    <definedName name="t" localSheetId="1">#REF!</definedName>
    <definedName name="t">#REF!</definedName>
    <definedName name="TE" localSheetId="1">#REF!</definedName>
    <definedName name="TE">#REF!</definedName>
    <definedName name="tgms">[18]Rates!$E$107</definedName>
    <definedName name="tr">[20]Rates!$E$117</definedName>
    <definedName name="trans">[18]Rates!$E$121</definedName>
    <definedName name="TREE" localSheetId="1">#REF!</definedName>
    <definedName name="TREE">#REF!</definedName>
    <definedName name="TREE_SPECIMEN" localSheetId="1">#REF!</definedName>
    <definedName name="TREE_SPECIMEN">#REF!</definedName>
    <definedName name="TREE_SPECIMEN_36BOX" localSheetId="1">#REF!</definedName>
    <definedName name="TREE_SPECIMEN_36BOX">#REF!</definedName>
    <definedName name="TREE_SPECIMEN_48BOX" localSheetId="1">#REF!</definedName>
    <definedName name="TREE_SPECIMEN_48BOX">#REF!</definedName>
    <definedName name="TREE_STANDARD" localSheetId="1">#REF!</definedName>
    <definedName name="TREE_STANDARD">#REF!</definedName>
    <definedName name="TREE_STANDARD_15GAL" localSheetId="1">#REF!</definedName>
    <definedName name="TREE_STANDARD_15GAL">#REF!</definedName>
    <definedName name="TREE_STANDARD_24BOX" localSheetId="1">#REF!</definedName>
    <definedName name="TREE_STANDARD_24BOX">#REF!</definedName>
    <definedName name="TREE_STANDARD_30BOX" localSheetId="1">#REF!</definedName>
    <definedName name="TREE_STANDARD_30BOX">#REF!</definedName>
    <definedName name="TREE_STANDARD_36BOX" localSheetId="1">#REF!</definedName>
    <definedName name="TREE_STANDARD_36BOX">#REF!</definedName>
    <definedName name="TREE_STANDARD_48BOX" localSheetId="1">#REF!</definedName>
    <definedName name="TREE_STANDARD_48BOX">#REF!</definedName>
    <definedName name="TREE_STANDARD_5GAL" localSheetId="1">#REF!</definedName>
    <definedName name="TREE_STANDARD_5GAL">#REF!</definedName>
    <definedName name="TREE_TRANSPLANT" localSheetId="1">#REF!</definedName>
    <definedName name="TREE_TRANSPLANT">#REF!</definedName>
    <definedName name="TREE_TRANSPLANT_36BOX" localSheetId="1">#REF!</definedName>
    <definedName name="TREE_TRANSPLANT_36BOX">#REF!</definedName>
    <definedName name="TREE_TRANSPLANT_48BOX" localSheetId="1">#REF!</definedName>
    <definedName name="TREE_TRANSPLANT_48BOX">#REF!</definedName>
    <definedName name="TREE_TRANSPLANT_60SPADE" localSheetId="1">#REF!</definedName>
    <definedName name="TREE_TRANSPLANT_60SPADE">#REF!</definedName>
    <definedName name="TREE_TRANSPLANT_PALM" localSheetId="1">#REF!</definedName>
    <definedName name="TREE_TRANSPLANT_PALM">#REF!</definedName>
    <definedName name="tree1">[18]Rates!$E$5</definedName>
    <definedName name="tree2">[18]Rates!$E$6</definedName>
    <definedName name="tree3">[18]Rates!$E$7</definedName>
    <definedName name="TURFGRASS" localSheetId="1">#REF!</definedName>
    <definedName name="TURFGRASS">#REF!</definedName>
    <definedName name="TURFGRASS_SEED" localSheetId="1">#REF!</definedName>
    <definedName name="TURFGRASS_SEED">#REF!</definedName>
    <definedName name="TURFGRASS_SEED_BROADCAST" localSheetId="1">#REF!</definedName>
    <definedName name="TURFGRASS_SEED_BROADCAST">#REF!</definedName>
    <definedName name="TURFGRASS_SEED_HYDROMULCH" localSheetId="1">#REF!</definedName>
    <definedName name="TURFGRASS_SEED_HYDROMULCH">#REF!</definedName>
    <definedName name="TURFGRASS_SOD" localSheetId="1">#REF!</definedName>
    <definedName name="TURFGRASS_SOD">#REF!</definedName>
    <definedName name="TURFGRASS_SPRIG" localSheetId="1">#REF!</definedName>
    <definedName name="TURFGRASS_SPRIG">#REF!</definedName>
    <definedName name="txfl">[31]摊销费!$F$94</definedName>
    <definedName name="tykh" localSheetId="1">#REF!</definedName>
    <definedName name="tykh">#REF!</definedName>
    <definedName name="tzxs">[18]Rates!$J$8</definedName>
    <definedName name="u" localSheetId="1">#REF!</definedName>
    <definedName name="u">#REF!</definedName>
    <definedName name="uijy" localSheetId="1">#REF!</definedName>
    <definedName name="uijy">#REF!</definedName>
    <definedName name="uik" localSheetId="1">#REF!</definedName>
    <definedName name="uik">#REF!</definedName>
    <definedName name="ujh" localSheetId="1">#REF!</definedName>
    <definedName name="ujh">#REF!</definedName>
    <definedName name="ujyuj" localSheetId="1">#REF!</definedName>
    <definedName name="ujyuj">#REF!</definedName>
    <definedName name="v12c15">[18]Rates!$E$176</definedName>
    <definedName name="vdh" localSheetId="1">#REF!</definedName>
    <definedName name="vdh">#REF!</definedName>
    <definedName name="vth" localSheetId="1">#REF!</definedName>
    <definedName name="vth">#REF!</definedName>
    <definedName name="vv" localSheetId="1">#REF!</definedName>
    <definedName name="vv" localSheetId="5">#REF!</definedName>
    <definedName name="vv">#REF!</definedName>
    <definedName name="wda">'[27]#REF'!$A$1:$IV$3</definedName>
    <definedName name="wdebdny" localSheetId="1" hidden="1">#REF!</definedName>
    <definedName name="wdebdny" hidden="1">#REF!</definedName>
    <definedName name="WIRECAGE" localSheetId="1">#REF!</definedName>
    <definedName name="WIRECAGE">#REF!</definedName>
    <definedName name="WIRECAGE_GROUNDCOVERS" localSheetId="1">#REF!</definedName>
    <definedName name="WIRECAGE_GROUNDCOVERS">#REF!</definedName>
    <definedName name="WIRECAGE_SHRUBS" localSheetId="1">#REF!</definedName>
    <definedName name="WIRECAGE_SHRUBS">#REF!</definedName>
    <definedName name="WIRECAGE_TREES" localSheetId="1">#REF!</definedName>
    <definedName name="WIRECAGE_TREES">#REF!</definedName>
    <definedName name="wo12d16">[18]Rates!$E$147</definedName>
    <definedName name="wo16d15">[18]Rates!$E$157</definedName>
    <definedName name="wzsz">[2]Rates!$E$265</definedName>
    <definedName name="xdar">'[27]#REF'!$A$1:$IV$3</definedName>
    <definedName name="xdfb" localSheetId="1">#REF!</definedName>
    <definedName name="xdfb">#REF!</definedName>
    <definedName name="xvf" localSheetId="1">#REF!</definedName>
    <definedName name="xvf">#REF!</definedName>
    <definedName name="xxx">[41]Rates!$E$268</definedName>
    <definedName name="YES" localSheetId="1">#REF!</definedName>
    <definedName name="YES">#REF!</definedName>
    <definedName name="ygj1">[18]Rates!$E$314</definedName>
    <definedName name="yh" localSheetId="1">#REF!</definedName>
    <definedName name="yh">#REF!</definedName>
    <definedName name="yhg" localSheetId="1">#REF!</definedName>
    <definedName name="yhg">#REF!</definedName>
    <definedName name="yhnt">[18]Rates!$E$120</definedName>
    <definedName name="yht" localSheetId="1">#REF!</definedName>
    <definedName name="yht">#REF!</definedName>
    <definedName name="zgjf100">[18]Rates!$E$301</definedName>
    <definedName name="zgjf150">[18]Rates!$E$302</definedName>
    <definedName name="zgjf80">[25]Rates!$E$291</definedName>
    <definedName name="zhfl">[18]Rates!$J$5</definedName>
    <definedName name="zsxd">'[27]#REF'!$A$1:$F$497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5" i="7" l="1"/>
  <c r="F189" i="3"/>
  <c r="C16" i="8" l="1"/>
  <c r="A4" i="8"/>
  <c r="F188" i="7"/>
  <c r="F181" i="7"/>
  <c r="F180" i="7"/>
  <c r="F179" i="7"/>
  <c r="F175" i="7"/>
  <c r="F172" i="7"/>
  <c r="F171" i="7"/>
  <c r="F170" i="7"/>
  <c r="F168" i="7"/>
  <c r="F167" i="7"/>
  <c r="F163" i="7"/>
  <c r="F162" i="7"/>
  <c r="F161" i="7"/>
  <c r="F160" i="7"/>
  <c r="F158" i="7"/>
  <c r="F157" i="7"/>
  <c r="F156" i="7"/>
  <c r="F154" i="7"/>
  <c r="F153" i="7"/>
  <c r="F148" i="7"/>
  <c r="F147" i="7"/>
  <c r="F145" i="7"/>
  <c r="F144" i="7"/>
  <c r="F143" i="7"/>
  <c r="F142" i="7"/>
  <c r="F141" i="7"/>
  <c r="F140" i="7"/>
  <c r="F139" i="7"/>
  <c r="F138" i="7"/>
  <c r="F137" i="7"/>
  <c r="F135" i="7"/>
  <c r="F134" i="7"/>
  <c r="F133" i="7"/>
  <c r="F131" i="7"/>
  <c r="F129" i="7"/>
  <c r="F128" i="7"/>
  <c r="F127" i="7"/>
  <c r="F125" i="7"/>
  <c r="F124" i="7"/>
  <c r="F123" i="7"/>
  <c r="F122" i="7"/>
  <c r="F121" i="7"/>
  <c r="F120" i="7"/>
  <c r="F119" i="7"/>
  <c r="F118" i="7"/>
  <c r="F117" i="7"/>
  <c r="F116" i="7"/>
  <c r="F115" i="7"/>
  <c r="F114" i="7"/>
  <c r="F113" i="7"/>
  <c r="F112" i="7"/>
  <c r="F111" i="7"/>
  <c r="F109" i="7"/>
  <c r="F108" i="7"/>
  <c r="F107" i="7"/>
  <c r="F106" i="7"/>
  <c r="F105" i="7"/>
  <c r="F136" i="7"/>
  <c r="F101" i="7"/>
  <c r="F100" i="7"/>
  <c r="F99" i="7"/>
  <c r="F98" i="7"/>
  <c r="F97" i="7"/>
  <c r="F96" i="7"/>
  <c r="F95" i="7"/>
  <c r="F94" i="7"/>
  <c r="F93" i="7"/>
  <c r="F92" i="7"/>
  <c r="F91" i="7"/>
  <c r="F90" i="7"/>
  <c r="F84" i="7"/>
  <c r="F83" i="7"/>
  <c r="F82" i="7"/>
  <c r="F81" i="7"/>
  <c r="F80" i="7"/>
  <c r="F79" i="7"/>
  <c r="F78" i="7"/>
  <c r="F77" i="7"/>
  <c r="F76" i="7"/>
  <c r="F75" i="7"/>
  <c r="F72" i="7"/>
  <c r="F70" i="7"/>
  <c r="F64" i="7"/>
  <c r="F62" i="7"/>
  <c r="F58" i="7"/>
  <c r="F56" i="7"/>
  <c r="F54" i="7"/>
  <c r="F52" i="7"/>
  <c r="F47" i="7"/>
  <c r="F44" i="7"/>
  <c r="F42" i="7"/>
  <c r="F35" i="7"/>
  <c r="F34" i="7"/>
  <c r="F33" i="7"/>
  <c r="F32" i="7"/>
  <c r="F31" i="7"/>
  <c r="F30" i="7"/>
  <c r="F29" i="7"/>
  <c r="F28" i="7"/>
  <c r="F27" i="7"/>
  <c r="F26" i="7"/>
  <c r="F25" i="7"/>
  <c r="D21" i="7"/>
  <c r="F21" i="7" s="1"/>
  <c r="F20" i="7"/>
  <c r="F19" i="7"/>
  <c r="F18" i="7"/>
  <c r="F17" i="7"/>
  <c r="F74" i="7" l="1"/>
  <c r="C11" i="8" s="1"/>
  <c r="F159" i="7"/>
  <c r="F130" i="7"/>
  <c r="F104" i="7"/>
  <c r="F110" i="7"/>
  <c r="F132" i="7"/>
  <c r="F146" i="7"/>
  <c r="F37" i="7"/>
  <c r="C9" i="8" s="1"/>
  <c r="F103" i="7"/>
  <c r="C13" i="8" s="1"/>
  <c r="F173" i="7"/>
  <c r="F126" i="7" l="1"/>
  <c r="F150" i="7" s="1"/>
  <c r="C15" i="8" s="1"/>
  <c r="F155" i="7" l="1"/>
  <c r="F169" i="7"/>
  <c r="F190" i="7" l="1"/>
  <c r="C17" i="8" s="1"/>
  <c r="C19" i="8" s="1"/>
  <c r="C15" i="2" s="1"/>
  <c r="G73" i="5" l="1"/>
  <c r="G75" i="5"/>
  <c r="G76" i="5"/>
  <c r="E74" i="5"/>
  <c r="G74" i="5" s="1"/>
  <c r="G77" i="5"/>
  <c r="G72" i="5"/>
  <c r="G42" i="5" l="1"/>
  <c r="G41" i="5"/>
  <c r="E27" i="5"/>
  <c r="E34" i="5" s="1"/>
  <c r="G127" i="5"/>
  <c r="G120" i="5"/>
  <c r="G118" i="5"/>
  <c r="G93" i="5"/>
  <c r="E69" i="5"/>
  <c r="G69" i="5" s="1"/>
  <c r="G65" i="5"/>
  <c r="E64" i="5"/>
  <c r="G63" i="5"/>
  <c r="G57" i="5"/>
  <c r="G52" i="5"/>
  <c r="G51" i="5"/>
  <c r="G50" i="5"/>
  <c r="G49" i="5"/>
  <c r="G48" i="5"/>
  <c r="G30" i="5"/>
  <c r="G21" i="5"/>
  <c r="G16" i="5"/>
  <c r="G15" i="5"/>
  <c r="G14" i="5"/>
  <c r="G13" i="5"/>
  <c r="G11" i="5"/>
  <c r="E87" i="5" l="1"/>
  <c r="E107" i="5" s="1"/>
  <c r="G107" i="5" s="1"/>
  <c r="E99" i="5"/>
  <c r="G99" i="5" s="1"/>
  <c r="G64" i="5"/>
  <c r="G54" i="5"/>
  <c r="G138" i="5" s="1"/>
  <c r="E10" i="5"/>
  <c r="E33" i="5"/>
  <c r="G33" i="5" s="1"/>
  <c r="G27" i="5"/>
  <c r="G34" i="5"/>
  <c r="G87" i="5" l="1"/>
  <c r="G89" i="5" s="1"/>
  <c r="G140" i="5" s="1"/>
  <c r="E12" i="5"/>
  <c r="G12" i="5" s="1"/>
  <c r="E97" i="5"/>
  <c r="G97" i="5" s="1"/>
  <c r="G128" i="5" s="1"/>
  <c r="G142" i="5" s="1"/>
  <c r="G10" i="5"/>
  <c r="G24" i="5" s="1"/>
  <c r="G134" i="5" s="1"/>
  <c r="E35" i="5"/>
  <c r="G35" i="5" s="1"/>
  <c r="G37" i="5" s="1"/>
  <c r="G136" i="5" s="1"/>
  <c r="G144" i="5" l="1"/>
  <c r="C13" i="2" s="1"/>
  <c r="F192" i="3"/>
  <c r="F187" i="3"/>
  <c r="F185" i="3"/>
  <c r="F181" i="3"/>
  <c r="F179" i="3"/>
  <c r="F195" i="3" s="1"/>
  <c r="C14" i="4" s="1"/>
  <c r="F172" i="3"/>
  <c r="F169" i="3"/>
  <c r="F167" i="3"/>
  <c r="F165" i="3"/>
  <c r="F163" i="3"/>
  <c r="F161" i="3"/>
  <c r="F159" i="3"/>
  <c r="F157" i="3"/>
  <c r="F155" i="3"/>
  <c r="F153" i="3"/>
  <c r="F151" i="3"/>
  <c r="F147" i="3"/>
  <c r="F145" i="3"/>
  <c r="F143" i="3"/>
  <c r="F141" i="3"/>
  <c r="F139" i="3"/>
  <c r="F137" i="3"/>
  <c r="F135" i="3"/>
  <c r="F133" i="3"/>
  <c r="F130" i="3"/>
  <c r="F128" i="3"/>
  <c r="F126" i="3"/>
  <c r="F124" i="3"/>
  <c r="F122" i="3"/>
  <c r="F120" i="3"/>
  <c r="F118" i="3"/>
  <c r="F116" i="3"/>
  <c r="F114" i="3"/>
  <c r="F106" i="3"/>
  <c r="F96" i="3"/>
  <c r="F94" i="3"/>
  <c r="F92" i="3"/>
  <c r="F88" i="3"/>
  <c r="F86" i="3"/>
  <c r="F84" i="3"/>
  <c r="F81" i="3"/>
  <c r="F79" i="3"/>
  <c r="F75" i="3"/>
  <c r="F74" i="3"/>
  <c r="F71" i="3"/>
  <c r="F70" i="3"/>
  <c r="F69" i="3"/>
  <c r="F66" i="3"/>
  <c r="F65" i="3"/>
  <c r="F64" i="3"/>
  <c r="F63" i="3"/>
  <c r="F60" i="3"/>
  <c r="F58" i="3"/>
  <c r="F56" i="3"/>
  <c r="F54" i="3"/>
  <c r="F50" i="3"/>
  <c r="F48" i="3"/>
  <c r="F46" i="3"/>
  <c r="F44" i="3"/>
  <c r="F40" i="3"/>
  <c r="F37" i="3"/>
  <c r="F35" i="3"/>
  <c r="F33" i="3"/>
  <c r="F30" i="3"/>
  <c r="F27" i="3"/>
  <c r="F25" i="3"/>
  <c r="F23" i="3"/>
  <c r="F21" i="3"/>
  <c r="F19" i="3"/>
  <c r="F12" i="3"/>
  <c r="F10" i="3"/>
  <c r="F8" i="3"/>
  <c r="F173" i="3" l="1"/>
  <c r="C12" i="4" s="1"/>
  <c r="F97" i="3"/>
  <c r="C8" i="4" s="1"/>
  <c r="F51" i="3"/>
  <c r="C6" i="4" s="1"/>
  <c r="F131" i="3"/>
  <c r="C10" i="4" s="1"/>
  <c r="C16" i="4" l="1"/>
  <c r="C14" i="2" s="1"/>
  <c r="F13" i="1" l="1"/>
  <c r="F167" i="1"/>
  <c r="F168" i="1"/>
  <c r="F169" i="1"/>
  <c r="F170" i="1"/>
  <c r="F171" i="1"/>
  <c r="F172" i="1"/>
  <c r="F173" i="1"/>
  <c r="F174" i="1"/>
  <c r="F175" i="1"/>
  <c r="F176" i="1"/>
  <c r="F177" i="1"/>
  <c r="F178" i="1"/>
  <c r="F179" i="1"/>
  <c r="F166" i="1"/>
  <c r="F181" i="1" s="1"/>
  <c r="F182" i="1" s="1"/>
  <c r="F153" i="1"/>
  <c r="F154" i="1"/>
  <c r="F155" i="1"/>
  <c r="F156" i="1"/>
  <c r="F157" i="1"/>
  <c r="F158" i="1"/>
  <c r="F152" i="1"/>
  <c r="F160" i="1" s="1"/>
  <c r="F140" i="1"/>
  <c r="F135" i="1"/>
  <c r="F124" i="1"/>
  <c r="F127" i="1"/>
  <c r="F131" i="1"/>
  <c r="F132" i="1"/>
  <c r="F133" i="1"/>
  <c r="F137" i="1"/>
  <c r="F143" i="1"/>
  <c r="F121" i="1"/>
  <c r="F103" i="1"/>
  <c r="F102" i="1"/>
  <c r="F104" i="1" s="1"/>
  <c r="F111" i="1" s="1"/>
  <c r="F95" i="1"/>
  <c r="F94" i="1"/>
  <c r="F98" i="1" s="1"/>
  <c r="F109" i="1" s="1"/>
  <c r="F75" i="1"/>
  <c r="F77" i="1"/>
  <c r="F79" i="1"/>
  <c r="F80" i="1"/>
  <c r="F82" i="1"/>
  <c r="F83" i="1"/>
  <c r="F85" i="1"/>
  <c r="F73" i="1"/>
  <c r="F58" i="1"/>
  <c r="F59" i="1"/>
  <c r="F60" i="1"/>
  <c r="F62" i="1"/>
  <c r="F63" i="1"/>
  <c r="F65" i="1"/>
  <c r="F55" i="1"/>
  <c r="F115" i="1" l="1"/>
  <c r="F87" i="1"/>
  <c r="F144" i="1"/>
  <c r="F67" i="1"/>
  <c r="F42" i="1" l="1"/>
  <c r="F43" i="1"/>
  <c r="F44" i="1"/>
  <c r="F45" i="1"/>
  <c r="F46" i="1"/>
  <c r="F47" i="1"/>
  <c r="F41" i="1"/>
  <c r="F33" i="1"/>
  <c r="F30" i="1"/>
  <c r="F15" i="1"/>
  <c r="F23" i="1"/>
  <c r="F18" i="1"/>
  <c r="F17" i="1"/>
  <c r="F22" i="1"/>
  <c r="F8" i="1"/>
  <c r="F6" i="1"/>
  <c r="F7" i="1"/>
  <c r="F9" i="1"/>
  <c r="F10" i="1"/>
  <c r="F11" i="1"/>
  <c r="F12" i="1"/>
  <c r="F14" i="1"/>
  <c r="F16" i="1"/>
  <c r="F19" i="1"/>
  <c r="F20" i="1"/>
  <c r="F21" i="1"/>
  <c r="F5" i="1"/>
  <c r="F36" i="1" l="1"/>
  <c r="F24" i="1"/>
  <c r="F26" i="1" s="1"/>
  <c r="F49" i="1"/>
  <c r="C12" i="2" l="1"/>
  <c r="C11" i="2"/>
  <c r="C10" i="2"/>
  <c r="C9" i="2"/>
  <c r="C8" i="2"/>
  <c r="C7" i="2"/>
  <c r="C6" i="2"/>
  <c r="C5" i="2"/>
  <c r="C4" i="2"/>
  <c r="C17" i="2" l="1"/>
  <c r="C19" i="2" s="1"/>
  <c r="C21" i="2" l="1"/>
  <c r="C23" i="2" l="1"/>
</calcChain>
</file>

<file path=xl/sharedStrings.xml><?xml version="1.0" encoding="utf-8"?>
<sst xmlns="http://schemas.openxmlformats.org/spreadsheetml/2006/main" count="1261" uniqueCount="663">
  <si>
    <t xml:space="preserve">Item </t>
  </si>
  <si>
    <t xml:space="preserve">Description </t>
  </si>
  <si>
    <t xml:space="preserve">Unit </t>
  </si>
  <si>
    <t xml:space="preserve">Qty </t>
  </si>
  <si>
    <r>
      <t xml:space="preserve">Rate </t>
    </r>
    <r>
      <rPr>
        <b/>
        <sz val="12"/>
        <color rgb="FF000000"/>
        <rFont val="Times New Roman"/>
        <family val="1"/>
      </rPr>
      <t>(Kshs)</t>
    </r>
    <r>
      <rPr>
        <b/>
        <sz val="11"/>
        <color rgb="FF000000"/>
        <rFont val="Times New Roman"/>
        <family val="1"/>
      </rPr>
      <t xml:space="preserve"> </t>
    </r>
  </si>
  <si>
    <t xml:space="preserve">Amount (Kshs) </t>
  </si>
  <si>
    <t xml:space="preserve">  </t>
  </si>
  <si>
    <t xml:space="preserve"> </t>
  </si>
  <si>
    <t xml:space="preserve">Provide, install and maintain for the entire contract period a contract signboard as shown in contract drawings and to the satisfaction of the Engineer or his appointed Representative </t>
  </si>
  <si>
    <t xml:space="preserve">Sum </t>
  </si>
  <si>
    <t xml:space="preserve">Prov Sum </t>
  </si>
  <si>
    <t xml:space="preserve">Provision for payment of water, electricity charges and other necessary amenities for the camp. </t>
  </si>
  <si>
    <t xml:space="preserve">Month </t>
  </si>
  <si>
    <t xml:space="preserve">Rate </t>
  </si>
  <si>
    <t xml:space="preserve">Amount </t>
  </si>
  <si>
    <t xml:space="preserve">(Kshs) </t>
  </si>
  <si>
    <t xml:space="preserve">% </t>
  </si>
  <si>
    <t xml:space="preserve">Units </t>
  </si>
  <si>
    <t xml:space="preserve">Rate (Kshs) </t>
  </si>
  <si>
    <t xml:space="preserve">ACCESS ROAD </t>
  </si>
  <si>
    <t xml:space="preserve">2.1.1 </t>
  </si>
  <si>
    <r>
      <t xml:space="preserve">Trim with motor grader carriageway of about 1km and width 6m to the site to camber, including slopes and ditches or as directed by the Engineer. </t>
    </r>
    <r>
      <rPr>
        <b/>
        <sz val="12"/>
        <color rgb="FF000000"/>
        <rFont val="Times New Roman"/>
        <family val="1"/>
      </rPr>
      <t>(Rate Only</t>
    </r>
    <r>
      <rPr>
        <sz val="12"/>
        <color rgb="FF000000"/>
        <rFont val="Times New Roman"/>
        <family val="1"/>
      </rPr>
      <t xml:space="preserve">) </t>
    </r>
  </si>
  <si>
    <r>
      <t>m</t>
    </r>
    <r>
      <rPr>
        <vertAlign val="superscript"/>
        <sz val="12"/>
        <color rgb="FF000000"/>
        <rFont val="Times New Roman"/>
        <family val="1"/>
      </rPr>
      <t>2</t>
    </r>
    <r>
      <rPr>
        <sz val="12"/>
        <color rgb="FF000000"/>
        <rFont val="Times New Roman"/>
        <family val="1"/>
      </rPr>
      <t xml:space="preserve"> </t>
    </r>
  </si>
  <si>
    <t xml:space="preserve">Bush Clearing and Top Soil Stripping </t>
  </si>
  <si>
    <t xml:space="preserve">2.2.1 </t>
  </si>
  <si>
    <t xml:space="preserve">Clear reservoir area of all bushes, grass and shrubs including grabbing up roots and deposit away as directed by the engineer </t>
  </si>
  <si>
    <r>
      <t>m</t>
    </r>
    <r>
      <rPr>
        <vertAlign val="superscript"/>
        <sz val="12"/>
        <color rgb="FF000000"/>
        <rFont val="Times New Roman"/>
        <family val="1"/>
      </rPr>
      <t>3</t>
    </r>
    <r>
      <rPr>
        <sz val="12"/>
        <color rgb="FF000000"/>
        <rFont val="Times New Roman"/>
        <family val="1"/>
      </rPr>
      <t xml:space="preserve"> </t>
    </r>
  </si>
  <si>
    <t xml:space="preserve">Excavate in normal soil to create a pan measuring 269m x143m x 4.0m, with side slopes of 1:3 and cart away to embankment. </t>
  </si>
  <si>
    <t xml:space="preserve">Haul material from Pan through the buffer zone that is specified and Construct an embankment around the excavated pan , Height 2.0m ,crest width 6m and  side slopes 1:2.5   The embankment  will be compacted( partial compaction)  in layers  using Roller traffic .  </t>
  </si>
  <si>
    <t xml:space="preserve">Allow for Putting a transitional embankment of 1.0m at rear of Pan and the two long sides (Length) in reducing from 1.50m at end to 0m at entrance to help retain more water. The embankment will be compacted (partial compaction) in layers of maximum 150mm using Roller traffic.  </t>
  </si>
  <si>
    <t xml:space="preserve">Excavate for an intake structure construction as per the drawing </t>
  </si>
  <si>
    <t xml:space="preserve">Allow for Excavation of trench for laying underground Intake/draw off pipes or as directed by the Engineer. </t>
  </si>
  <si>
    <t xml:space="preserve">Return, fill in and ram selected excavated materials in the trench after laying of underground intake/draw off pipes or/as directed by the Engineer. </t>
  </si>
  <si>
    <t xml:space="preserve">DAM AXIS EMBANKMENT CONSTRUCTION </t>
  </si>
  <si>
    <t xml:space="preserve">QTY </t>
  </si>
  <si>
    <t xml:space="preserve">Rate  (Kshs) </t>
  </si>
  <si>
    <t xml:space="preserve">Dam Axis Embankment Construction </t>
  </si>
  <si>
    <t xml:space="preserve">4.2.1 </t>
  </si>
  <si>
    <t xml:space="preserve">Excavate for embankment foundation to a depth of 0.30m below the stripped level of 300mm below existing ground level or as directed by the Engineer. </t>
  </si>
  <si>
    <t xml:space="preserve">4.2.2 </t>
  </si>
  <si>
    <t xml:space="preserve">4.2.3 </t>
  </si>
  <si>
    <t xml:space="preserve">Excavate for core trench, for an average depth of 1m with sides-lopes 1:1 as shown on drawing and curt away excavated material for reuse </t>
  </si>
  <si>
    <t xml:space="preserve">Selected approved excavated/borrowed materials, spread while intermixing with water, compact in layers of 150mm thick to maximum dry density to form material fill for the embankment and core trench as indicated in the drawing or directed by the engineer. </t>
  </si>
  <si>
    <t xml:space="preserve">4.3.1 </t>
  </si>
  <si>
    <t xml:space="preserve">4.3.2 </t>
  </si>
  <si>
    <t xml:space="preserve">EMBANKMENT PROTECTION </t>
  </si>
  <si>
    <t xml:space="preserve">Allow for provision hand-placed rip-rap on the upstream or front part of embankment protection against water waves. </t>
  </si>
  <si>
    <t xml:space="preserve">Allow for supply and spreading of topsoil mixed with humus fertilizers 150mm thick on D/S slope and planting set at 30-60mm into topsoil on rows at 200mm c/c of approved grass by Engineer's Rep. </t>
  </si>
  <si>
    <t xml:space="preserve">4.4.1 </t>
  </si>
  <si>
    <t xml:space="preserve">POND LINING </t>
  </si>
  <si>
    <t xml:space="preserve">Excavate and provide Clay soil from  borrow area as directed and line both the sides and bottom with clay soil with minimum thickness 300mm while compacting at every 150mm thickness </t>
  </si>
  <si>
    <t xml:space="preserve">TOTAL FOR EMBANKMENT WORKS </t>
  </si>
  <si>
    <t xml:space="preserve">Silt Trap </t>
  </si>
  <si>
    <t xml:space="preserve">5.1.1 </t>
  </si>
  <si>
    <t xml:space="preserve">Excavate in normal soil to create the silt trap as per the drawings and cart away to embankment  as shown in drawings and as directed by the Engineer </t>
  </si>
  <si>
    <t xml:space="preserve">The Sill </t>
  </si>
  <si>
    <t xml:space="preserve">5.1.2 </t>
  </si>
  <si>
    <t xml:space="preserve">Construct a concrete sill ( Mix 1:2:4) at the inlet to outflow channel ( 0 .5mx0.3mx10m) </t>
  </si>
  <si>
    <t xml:space="preserve">Riprap </t>
  </si>
  <si>
    <t xml:space="preserve">5.1.3 </t>
  </si>
  <si>
    <t xml:space="preserve">Provide Riprap protection for the silt trap inlet walls and pan inlet walls and outflow channel as shown in Drawings. Provisional </t>
  </si>
  <si>
    <t xml:space="preserve">Inlet Channel </t>
  </si>
  <si>
    <t xml:space="preserve">5.1.4 </t>
  </si>
  <si>
    <t xml:space="preserve">Excavate in normal soil to create the inflow channel as per the drawings and cart away to spoil  </t>
  </si>
  <si>
    <t xml:space="preserve">5.1.5 </t>
  </si>
  <si>
    <t xml:space="preserve">Outlet Channel </t>
  </si>
  <si>
    <t xml:space="preserve">No </t>
  </si>
  <si>
    <t xml:space="preserve">5.1.6 </t>
  </si>
  <si>
    <t xml:space="preserve">Excavate in normal soil to create the outlet channel as per the drawings and cart away to spoil of width 20m and depth 0.80m </t>
  </si>
  <si>
    <t xml:space="preserve">5.1.7 </t>
  </si>
  <si>
    <t xml:space="preserve">Provide materials and construct weighted Gabion mattress 6mx1mx0.3 as riprap materials at overflow sill </t>
  </si>
  <si>
    <t xml:space="preserve">5.1.8 </t>
  </si>
  <si>
    <t xml:space="preserve">Supply materials , cut to recessa and construct weighted Gabion mattress 8mx1mx0.3m as riprap at  inlet to pan as indicated on drawing and as directed by Engineer </t>
  </si>
  <si>
    <t xml:space="preserve">Sub Total for Dam/Pan Auxiliary Structures </t>
  </si>
  <si>
    <t xml:space="preserve">6.0 CONCRETE WORKS </t>
  </si>
  <si>
    <t xml:space="preserve">Item No. </t>
  </si>
  <si>
    <t xml:space="preserve">Quantity </t>
  </si>
  <si>
    <t xml:space="preserve">Rates (Kshs.) </t>
  </si>
  <si>
    <t xml:space="preserve">(Kshs.) </t>
  </si>
  <si>
    <t xml:space="preserve">6.1 INTAKE WORKS </t>
  </si>
  <si>
    <t xml:space="preserve">All earth works measured separately as so described under bill no. 3.0 stated herein. </t>
  </si>
  <si>
    <t xml:space="preserve">6.1.1 </t>
  </si>
  <si>
    <t xml:space="preserve">provide and place 0.06m thick 1:3:6 concrete blinding layers to foundation bases </t>
  </si>
  <si>
    <t xml:space="preserve">6.2.2 </t>
  </si>
  <si>
    <t xml:space="preserve">    </t>
  </si>
  <si>
    <t xml:space="preserve">Provide and place 1:2:4 reinforced concrete layer to foundation base, columns and link floors. </t>
  </si>
  <si>
    <t xml:space="preserve">SUB TOTAL INTAKE WORKS CONCRETE WORKS </t>
  </si>
  <si>
    <t xml:space="preserve">6.2 DRAW-OFF WORKS </t>
  </si>
  <si>
    <t xml:space="preserve">6.2.1 </t>
  </si>
  <si>
    <t xml:space="preserve">Provide and place 0.06m thick 1:3:6 concrete blinding layers to foundation bases of draw-off pipe inclusive of valve chamber base and cover. </t>
  </si>
  <si>
    <t xml:space="preserve">SUB TOTAL DRAW-OFF WORKS </t>
  </si>
  <si>
    <t xml:space="preserve">INTAKE WORKS </t>
  </si>
  <si>
    <t xml:space="preserve">DRAW-OFF WORKS </t>
  </si>
  <si>
    <t xml:space="preserve">TOTAL FOR BOQ 6  CONCRETE WORKS TRANSFERRED TO SUMMARY </t>
  </si>
  <si>
    <t xml:space="preserve">SUB TOTAL PAGE FOR CONCRETE WORKS </t>
  </si>
  <si>
    <t xml:space="preserve">SUMP/SHALLOW WELL </t>
  </si>
  <si>
    <t xml:space="preserve">Excavation </t>
  </si>
  <si>
    <t xml:space="preserve">Excavate for a shallow well measuring 2m length by 2m wide by 3.5m depth below the ground level downstream the dam as indicated in the drawing or as directed by the Engineer. </t>
  </si>
  <si>
    <t xml:space="preserve">Construction </t>
  </si>
  <si>
    <t xml:space="preserve">Provide all material and Construct a Shallow Sump Well of 2m length, 2m wide and 3.5m depth below the excavation level with a standard manhole cover and an access GS cat ladder as indicated in the drawing or as directed by the Engineer. </t>
  </si>
  <si>
    <t xml:space="preserve">WATER OFFTAKE CRIB </t>
  </si>
  <si>
    <t xml:space="preserve">Provide all materials; Angle lines, Wire gauze, Rocks, various sized aggregates and construct a water offtake as shown in the drawings </t>
  </si>
  <si>
    <t xml:space="preserve">7.1 INTAKE PIPES </t>
  </si>
  <si>
    <t xml:space="preserve">GI Pipes </t>
  </si>
  <si>
    <t xml:space="preserve">7.4.1 </t>
  </si>
  <si>
    <t xml:space="preserve">Provide and join double flanged 200mm dia. Class B GS pipes and connect vertically as is indicated in the drawings. </t>
  </si>
  <si>
    <t xml:space="preserve">M </t>
  </si>
  <si>
    <t xml:space="preserve">7.4.2 </t>
  </si>
  <si>
    <t xml:space="preserve">Provide, lay, join and support 200mm dia flanged GS bell mouth housing. </t>
  </si>
  <si>
    <t xml:space="preserve">No. </t>
  </si>
  <si>
    <t xml:space="preserve">7.4.3 </t>
  </si>
  <si>
    <r>
      <t>Provide, lay, join and support 100mm 90</t>
    </r>
    <r>
      <rPr>
        <vertAlign val="superscript"/>
        <sz val="12"/>
        <color rgb="FF000000"/>
        <rFont val="Times New Roman"/>
        <family val="1"/>
      </rPr>
      <t>0</t>
    </r>
    <r>
      <rPr>
        <sz val="12"/>
        <color rgb="FF000000"/>
        <rFont val="Times New Roman"/>
        <family val="1"/>
      </rPr>
      <t xml:space="preserve"> flanged bend to form draw-off. </t>
    </r>
  </si>
  <si>
    <t xml:space="preserve">HDPE Draw pipe </t>
  </si>
  <si>
    <t xml:space="preserve">m </t>
  </si>
  <si>
    <t xml:space="preserve">Provide, lay, join and support 200mm dia Sluice valves. </t>
  </si>
  <si>
    <t xml:space="preserve">Pipework </t>
  </si>
  <si>
    <t xml:space="preserve">Solar, Pump and related E/M Works </t>
  </si>
  <si>
    <t xml:space="preserve">Sub Total for Bill No-7 Water Off take structures, Pumping works and  pipework </t>
  </si>
  <si>
    <t xml:space="preserve">FENCING </t>
  </si>
  <si>
    <t xml:space="preserve">Dig circular holes measuring 250mm diameter and 500mm in depth spaced at 3m covering the Dam perimeter </t>
  </si>
  <si>
    <t xml:space="preserve">Specified concrete fence post </t>
  </si>
  <si>
    <t xml:space="preserve">Bracing posts </t>
  </si>
  <si>
    <t xml:space="preserve">nr </t>
  </si>
  <si>
    <t xml:space="preserve">Chain link fencing  </t>
  </si>
  <si>
    <t xml:space="preserve">4 strands of Restraining barbed wire </t>
  </si>
  <si>
    <t xml:space="preserve">Concrete Gate posts </t>
  </si>
  <si>
    <t xml:space="preserve">4 m wide double leaf gate </t>
  </si>
  <si>
    <t xml:space="preserve">Sub Total For Fencing Works </t>
  </si>
  <si>
    <t xml:space="preserve">Excavate up to 0.5m deep to remove loose material and cut away to spoil </t>
  </si>
  <si>
    <t xml:space="preserve">Backfill and compact to ground level with Murram </t>
  </si>
  <si>
    <t xml:space="preserve">150mm x 150mm x 300mm concrete blocks </t>
  </si>
  <si>
    <t xml:space="preserve">Ordinary Portland cement </t>
  </si>
  <si>
    <t xml:space="preserve">Bags </t>
  </si>
  <si>
    <t xml:space="preserve">Weld mesh 4' x 8' - gauge 8 </t>
  </si>
  <si>
    <t xml:space="preserve">Pcs </t>
  </si>
  <si>
    <t xml:space="preserve">Aggregate size 13mm - 20mm </t>
  </si>
  <si>
    <t xml:space="preserve">Tons </t>
  </si>
  <si>
    <t xml:space="preserve">Sand </t>
  </si>
  <si>
    <t xml:space="preserve">Stone Rubbles </t>
  </si>
  <si>
    <t xml:space="preserve">25mm dia. M.G. GI pipes </t>
  </si>
  <si>
    <t xml:space="preserve">Lengths </t>
  </si>
  <si>
    <t xml:space="preserve">25mm dia. Ball Valve </t>
  </si>
  <si>
    <t xml:space="preserve">25mm dia. Non - Return valve </t>
  </si>
  <si>
    <r>
      <t>25mm x 90</t>
    </r>
    <r>
      <rPr>
        <vertAlign val="superscript"/>
        <sz val="12"/>
        <color rgb="FF000000"/>
        <rFont val="Times New Roman"/>
        <family val="1"/>
      </rPr>
      <t>o</t>
    </r>
    <r>
      <rPr>
        <sz val="12"/>
        <color rgb="FF000000"/>
        <rFont val="Times New Roman"/>
        <family val="1"/>
      </rPr>
      <t xml:space="preserve"> bend - M &amp; F </t>
    </r>
  </si>
  <si>
    <t xml:space="preserve">Skilled Labour </t>
  </si>
  <si>
    <t xml:space="preserve">Unskilled Labour </t>
  </si>
  <si>
    <t xml:space="preserve">TOTAL COST FOR 1No. CATTLE TROUGH </t>
  </si>
  <si>
    <t xml:space="preserve">Preliminary and General Items </t>
  </si>
  <si>
    <t xml:space="preserve">Site Clearance </t>
  </si>
  <si>
    <t xml:space="preserve">Embankment Works </t>
  </si>
  <si>
    <t xml:space="preserve">Pan/Dam Auxiliary Work </t>
  </si>
  <si>
    <t xml:space="preserve">Concrete Works </t>
  </si>
  <si>
    <t xml:space="preserve">Water Off take structures, Pumping works and  pipework </t>
  </si>
  <si>
    <t xml:space="preserve">2No. Cattle Troughs </t>
  </si>
  <si>
    <t xml:space="preserve">Sub Total </t>
  </si>
  <si>
    <t xml:space="preserve">Add 16% VAT </t>
  </si>
  <si>
    <t xml:space="preserve">GRAND TOTAL </t>
  </si>
  <si>
    <t>Bill Item</t>
  </si>
  <si>
    <t xml:space="preserve">BILL NO.8  -FENCING </t>
  </si>
  <si>
    <t xml:space="preserve">BILL NO. 9: CATTLE TROUGH BILLS OF QUANTITIES   </t>
  </si>
  <si>
    <t>Man-days</t>
  </si>
  <si>
    <t xml:space="preserve">Allow for Excavation of the top soil to a depth of 0.30m </t>
  </si>
  <si>
    <t xml:space="preserve">Supply materials , cut to recessa and construct weighted Gabion mattress 6mx1mx0.3m as riprap at  inlet to pan </t>
  </si>
  <si>
    <t xml:space="preserve">Kalilu River Diversion Works </t>
  </si>
  <si>
    <t xml:space="preserve">River Kalilu diversion works at the Dam including construction of cofferdams, diversion pipes etc. </t>
  </si>
  <si>
    <t>TOTAL COST FOR 2No. CATTLE TROUGHS</t>
  </si>
  <si>
    <r>
      <t>M</t>
    </r>
    <r>
      <rPr>
        <vertAlign val="superscript"/>
        <sz val="12"/>
        <color rgb="FF000000"/>
        <rFont val="Times New Roman"/>
        <family val="1"/>
      </rPr>
      <t>3</t>
    </r>
    <r>
      <rPr>
        <sz val="12"/>
        <color rgb="FF000000"/>
        <rFont val="Times New Roman"/>
        <family val="1"/>
      </rPr>
      <t xml:space="preserve"> </t>
    </r>
  </si>
  <si>
    <t xml:space="preserve">  nr </t>
  </si>
  <si>
    <t>Bill No. 1 PRELIMINARIES  AND GENERAL ITEMS</t>
  </si>
  <si>
    <t>Total for Bill No. 1 Preliminaries and General Items</t>
  </si>
  <si>
    <t xml:space="preserve">Total Bill No. 2:Site Clearance </t>
  </si>
  <si>
    <t xml:space="preserve">Total  For Bill No. 3 Excavation to Bills Summary </t>
  </si>
  <si>
    <t>Bill No. 4 - Embankment Works</t>
  </si>
  <si>
    <t xml:space="preserve">Bill No. No. 5:- Dam/Pan Auxiliary Structures </t>
  </si>
  <si>
    <t xml:space="preserve">Bill No 5: Auxiliary Earthworks </t>
  </si>
  <si>
    <r>
      <t>Provide all material below and construct a</t>
    </r>
    <r>
      <rPr>
        <b/>
        <i/>
        <sz val="12"/>
        <color rgb="FF000000"/>
        <rFont val="Times New Roman"/>
        <family val="1"/>
      </rPr>
      <t xml:space="preserve"> 12 gauge </t>
    </r>
    <r>
      <rPr>
        <i/>
        <sz val="12"/>
        <color rgb="FF000000"/>
        <rFont val="Times New Roman"/>
        <family val="1"/>
      </rPr>
      <t xml:space="preserve">chain-link fence restrained with barbed wire and with a double  leaf Gate to details in the drawing reference number TWWDA/STD/06 and TWWDA/STD/07Concrete Posts to be  made from class 20 concrete according to BS 8110 </t>
    </r>
  </si>
  <si>
    <t xml:space="preserve">Supply the following materials and construct a cattle trough as shown in the drawing and as directed by the engineer. Rate shall be inclusive of all materials, labour, transport and overhead and taxes </t>
  </si>
  <si>
    <t>Allow for provision of Performance Security in accordance with Conditions  of  Contract</t>
  </si>
  <si>
    <t>Allow for provision of Third Party Insurance (including Employer's Property) all in accordance with the Conditions of Contract</t>
  </si>
  <si>
    <t>Allow for provision of Insurance of Works and Contractor's Equipment in accordance with the Conditions of Contract</t>
  </si>
  <si>
    <t xml:space="preserve">Mobilization of plant and equipment to the project site(s). Rate shall be inclusive of erection of Contractor's camp and Demobilization after completion of the works. Plant to include but not limited to the following: Excavator, Bulldozer, Roller, Water Bowser etc. </t>
  </si>
  <si>
    <t xml:space="preserve">Provide for technical services of setting out of Dam, Survey, and Supervision  by a qualified Engineer/Surveyor as approved/ appointed by the Employer  </t>
  </si>
  <si>
    <t>Allow for production and provision of As-Built Drawings for all the works under the dedicated system in accordance with the General Conditions of Contract and Specifications/Requirements.</t>
  </si>
  <si>
    <t>Item</t>
  </si>
  <si>
    <t>LS</t>
  </si>
  <si>
    <t>Prov sum</t>
  </si>
  <si>
    <r>
      <t xml:space="preserve">Allow a Provision Sum of </t>
    </r>
    <r>
      <rPr>
        <b/>
        <sz val="11"/>
        <rFont val="Times New Roman"/>
        <family val="1"/>
      </rPr>
      <t>Kshs. 200,000</t>
    </r>
    <r>
      <rPr>
        <sz val="11"/>
        <rFont val="Times New Roman"/>
        <family val="1"/>
      </rPr>
      <t xml:space="preserve"> for expenses related to Ground Breaking Ceremony and supply and installation of Project Plaque. Contractor to include for all requisite Works associated with installation. </t>
    </r>
  </si>
  <si>
    <r>
      <t xml:space="preserve">Allow a provisional sum of </t>
    </r>
    <r>
      <rPr>
        <b/>
        <sz val="11"/>
        <color theme="1"/>
        <rFont val="Times New Roman"/>
        <family val="1"/>
      </rPr>
      <t>Ksh. 100,000</t>
    </r>
    <r>
      <rPr>
        <sz val="11"/>
        <color theme="1"/>
        <rFont val="Times New Roman"/>
        <family val="1"/>
      </rPr>
      <t xml:space="preserve"> for project's Commissioning (plaque etc.) as per Project Officer's instructions.</t>
    </r>
  </si>
  <si>
    <t xml:space="preserve">Allow for Testing of Materials; Concrete and soil Tests. </t>
  </si>
  <si>
    <r>
      <t xml:space="preserve">Allow a P.C. Sum of </t>
    </r>
    <r>
      <rPr>
        <b/>
        <sz val="10"/>
        <color theme="1"/>
        <rFont val="Times New Roman"/>
        <family val="1"/>
      </rPr>
      <t xml:space="preserve">Kshs. 200,000 </t>
    </r>
    <r>
      <rPr>
        <sz val="10"/>
        <color theme="1"/>
        <rFont val="Times New Roman"/>
        <family val="1"/>
      </rPr>
      <t>for Payments demanded by the Authorities for relocation of existing services (water pipelines, power cable telcom cables etc), including any statutory levies to relevant Authorities including WRA, and NEMA.  Liaison with the relevant Authorities shall be the responsibility of the Contractor for the timely execution of the Works.</t>
    </r>
  </si>
  <si>
    <r>
      <t xml:space="preserve">Allow provisional sum of </t>
    </r>
    <r>
      <rPr>
        <b/>
        <sz val="11"/>
        <color rgb="FF000000"/>
        <rFont val="Times New Roman"/>
        <family val="1"/>
      </rPr>
      <t>Kshs. 800,000</t>
    </r>
    <r>
      <rPr>
        <sz val="11"/>
        <color rgb="FF000000"/>
        <rFont val="Times New Roman"/>
        <family val="1"/>
      </rPr>
      <t xml:space="preserve"> for the supervision of works for the Engineers and the staff to be expended as directed by the Project Manager. </t>
    </r>
  </si>
  <si>
    <r>
      <t xml:space="preserve">Allow for Provisional sum of </t>
    </r>
    <r>
      <rPr>
        <b/>
        <sz val="11"/>
        <color rgb="FF000000"/>
        <rFont val="Times New Roman"/>
        <family val="1"/>
      </rPr>
      <t>Kshs. 150,000/Month</t>
    </r>
    <r>
      <rPr>
        <sz val="11"/>
        <color rgb="FF000000"/>
        <rFont val="Times New Roman"/>
        <family val="1"/>
      </rPr>
      <t xml:space="preserve"> for repair, fuel costs and maintenance of Employer’s vehicle for use by the Resident Engineer and staff during the project period. </t>
    </r>
  </si>
  <si>
    <r>
      <t xml:space="preserve">Allow a Provisional sum of </t>
    </r>
    <r>
      <rPr>
        <b/>
        <sz val="11"/>
        <color rgb="FF000000"/>
        <rFont val="Times New Roman"/>
        <family val="1"/>
      </rPr>
      <t>Ksh. 70,000/month</t>
    </r>
    <r>
      <rPr>
        <sz val="11"/>
        <color rgb="FF000000"/>
        <rFont val="Times New Roman"/>
        <family val="1"/>
      </rPr>
      <t xml:space="preserve"> to cater for expenses for site meetings, including allowances for Engineer's and Employer's staff</t>
    </r>
  </si>
  <si>
    <t xml:space="preserve">Provide and place 1:2:4 reinforced concrete layer to foundation base, collars and surround of the 2 no. 200mm dia Pipeline. The collars shall be placed at 3m intervals with one collar being at the pipe joint. </t>
  </si>
  <si>
    <r>
      <t xml:space="preserve">Allow provisional sum of </t>
    </r>
    <r>
      <rPr>
        <b/>
        <sz val="11"/>
        <color rgb="FF000000"/>
        <rFont val="Times New Roman"/>
        <family val="1"/>
      </rPr>
      <t>Kshs. 150,000</t>
    </r>
    <r>
      <rPr>
        <sz val="11"/>
        <color rgb="FF000000"/>
        <rFont val="Times New Roman"/>
        <family val="1"/>
      </rPr>
      <t xml:space="preserve"> for Environmental and Social Impact Assessment for the project in compliance to Statutory obligations. </t>
    </r>
  </si>
  <si>
    <t xml:space="preserve">Bill No. 3:- RESERVOIR EXCAVATION   </t>
  </si>
  <si>
    <t xml:space="preserve">Allow for supply of all materials, construct and maintain project office - as shown on Drawings. Includes for all building works, carpentry, painting works and provision of internal plumbing works etc. and all other facilities to the approval of the Engineer </t>
  </si>
  <si>
    <t xml:space="preserve">Provide Personal Protective Equipment for both Client and Contractors staff all as instructed by the Engineer. </t>
  </si>
  <si>
    <t>Allow for  contractor's attendance and profits Administration Cost for item 1.4 to 1.19</t>
  </si>
  <si>
    <r>
      <t>m</t>
    </r>
    <r>
      <rPr>
        <vertAlign val="superscript"/>
        <sz val="12"/>
        <color rgb="FF000000"/>
        <rFont val="Times New Roman"/>
        <family val="1"/>
      </rPr>
      <t xml:space="preserve">3 </t>
    </r>
  </si>
  <si>
    <t xml:space="preserve">Provide, lay and join 200mm dia. HDPE pipe PN 12.5 is indicated in the drawings. </t>
  </si>
  <si>
    <t xml:space="preserve">Sluice Valve </t>
  </si>
  <si>
    <t xml:space="preserve">BOQ No. 7:- Water Off take structures, Pumping works and pipework </t>
  </si>
  <si>
    <t xml:space="preserve">Provide, lay in trench and join 75mm diameter, HDPE PN10 pipes for connections from shallow/sump well to the cattle troughs as indicated in the drawings. </t>
  </si>
  <si>
    <t>Provide and install a solar-powered water pumping system comprising photovoltaic solar panels, galvanized mounting structure, hybrid AC/DC solar submersible pump rated approximately 7.5–9 kW (minimum as required by the selected manufacturer's performance curve) capable of delivering not less than 20 m³/hr against a total dynamic head of 60 m, complete with MPPT controller/inverter, protection devices, cables, accessories, and all necessary installation works.</t>
  </si>
  <si>
    <r>
      <t>225m</t>
    </r>
    <r>
      <rPr>
        <vertAlign val="superscript"/>
        <sz val="14"/>
        <color rgb="FF000000"/>
        <rFont val="Times New Roman"/>
        <family val="1"/>
      </rPr>
      <t>3</t>
    </r>
    <r>
      <rPr>
        <sz val="14"/>
        <color rgb="FF000000"/>
        <rFont val="Times New Roman"/>
        <family val="1"/>
      </rPr>
      <t xml:space="preserve"> Storage Tank</t>
    </r>
  </si>
  <si>
    <t>Rising Main Pipeline</t>
  </si>
  <si>
    <t>ITEM</t>
  </si>
  <si>
    <t>DESCRIPTION</t>
  </si>
  <si>
    <t>UNIT</t>
  </si>
  <si>
    <t>QUANTITY</t>
  </si>
  <si>
    <t>RATE (KSh)</t>
  </si>
  <si>
    <t>AMOUNT (KSh)</t>
  </si>
  <si>
    <t>CLASS D - SITE CLEARANCE</t>
  </si>
  <si>
    <t>D11</t>
  </si>
  <si>
    <t>General clearance of all shrubs.</t>
  </si>
  <si>
    <t>ha</t>
  </si>
  <si>
    <t>D21</t>
  </si>
  <si>
    <t>Removal of trees, girth 500 mm - 2m</t>
  </si>
  <si>
    <t>No.</t>
  </si>
  <si>
    <t>D31</t>
  </si>
  <si>
    <t>Removal of stumps, diameter less than 1m</t>
  </si>
  <si>
    <t>CLASS E - EARTHWORKS.</t>
  </si>
  <si>
    <t>General Excavation for Foundations</t>
  </si>
  <si>
    <t>Excavation  for  structures:  material  other  than top   soil,   rock   or   artificial   hard   material   for attaining  the  proposed  sub  grade,  haul  up  to stockpiles on designated area to be determined by the Department.</t>
  </si>
  <si>
    <t>E411</t>
  </si>
  <si>
    <t>Excavation for structures; depth not exceeding 0.25m.</t>
  </si>
  <si>
    <r>
      <rPr>
        <vertAlign val="subscript"/>
        <sz val="9"/>
        <color indexed="8"/>
        <rFont val="Times New Roman"/>
        <family val="1"/>
      </rPr>
      <t>m</t>
    </r>
    <r>
      <rPr>
        <sz val="9"/>
        <color indexed="8"/>
        <rFont val="Times New Roman"/>
        <family val="1"/>
      </rPr>
      <t>3</t>
    </r>
  </si>
  <si>
    <t>E422</t>
  </si>
  <si>
    <r>
      <t xml:space="preserve">General </t>
    </r>
    <r>
      <rPr>
        <sz val="9"/>
        <color indexed="8"/>
        <rFont val="Times New Roman"/>
        <family val="1"/>
      </rPr>
      <t>Excavation ;depth 0.25 - 0.5m.</t>
    </r>
  </si>
  <si>
    <t>E423</t>
  </si>
  <si>
    <r>
      <t xml:space="preserve">General </t>
    </r>
    <r>
      <rPr>
        <sz val="9"/>
        <color indexed="8"/>
        <rFont val="Times New Roman"/>
        <family val="1"/>
      </rPr>
      <t>Excavation ;depth 0.5 - 1m.</t>
    </r>
  </si>
  <si>
    <t>E424</t>
  </si>
  <si>
    <r>
      <t xml:space="preserve">General </t>
    </r>
    <r>
      <rPr>
        <sz val="9"/>
        <color indexed="8"/>
        <rFont val="Times New Roman"/>
        <family val="1"/>
      </rPr>
      <t>Excavation ;depth 1 - 2m.</t>
    </r>
  </si>
  <si>
    <t>E425</t>
  </si>
  <si>
    <r>
      <t xml:space="preserve">General </t>
    </r>
    <r>
      <rPr>
        <sz val="9"/>
        <color indexed="8"/>
        <rFont val="Times New Roman"/>
        <family val="1"/>
      </rPr>
      <t>Excavation ;depth 2 - 5m.</t>
    </r>
  </si>
  <si>
    <r>
      <rPr>
        <b/>
        <u/>
        <sz val="9"/>
        <color indexed="8"/>
        <rFont val="Times New Roman"/>
        <family val="1"/>
      </rPr>
      <t>Excavation Ancillaries</t>
    </r>
  </si>
  <si>
    <t>E512</t>
  </si>
  <si>
    <r>
      <rPr>
        <sz val="9"/>
        <color indexed="8"/>
        <rFont val="Times New Roman"/>
        <family val="1"/>
      </rPr>
      <t>Preparation of excavated surface to receive permanent works.</t>
    </r>
  </si>
  <si>
    <r>
      <rPr>
        <vertAlign val="subscript"/>
        <sz val="9"/>
        <color indexed="8"/>
        <rFont val="Times New Roman"/>
        <family val="1"/>
      </rPr>
      <t>m</t>
    </r>
    <r>
      <rPr>
        <sz val="9"/>
        <color indexed="8"/>
        <rFont val="Times New Roman"/>
        <family val="1"/>
      </rPr>
      <t>2</t>
    </r>
  </si>
  <si>
    <r>
      <rPr>
        <b/>
        <u/>
        <sz val="9"/>
        <color indexed="8"/>
        <rFont val="Times New Roman"/>
        <family val="1"/>
      </rPr>
      <t>Filling</t>
    </r>
  </si>
  <si>
    <t>E614</t>
  </si>
  <si>
    <r>
      <rPr>
        <sz val="9"/>
        <color indexed="8"/>
        <rFont val="Times New Roman"/>
        <family val="1"/>
      </rPr>
      <t>Filling to structure using suitable excavated materials</t>
    </r>
  </si>
  <si>
    <t>E615</t>
  </si>
  <si>
    <t>Filling to structure using suitable imported materials from borrow pit. -Hardcore fill.</t>
  </si>
  <si>
    <r>
      <rPr>
        <vertAlign val="subscript"/>
        <sz val="10"/>
        <color indexed="8"/>
        <rFont val="Times New Roman"/>
        <family val="1"/>
      </rPr>
      <t>m</t>
    </r>
    <r>
      <rPr>
        <sz val="10"/>
        <color indexed="8"/>
        <rFont val="Times New Roman"/>
        <family val="1"/>
      </rPr>
      <t>3</t>
    </r>
  </si>
  <si>
    <t>E645</t>
  </si>
  <si>
    <t>50 mm Blinding layer using quary dust.</t>
  </si>
  <si>
    <r>
      <rPr>
        <vertAlign val="subscript"/>
        <sz val="8"/>
        <color indexed="8"/>
        <rFont val="Times New Roman"/>
        <family val="1"/>
      </rPr>
      <t>m</t>
    </r>
    <r>
      <rPr>
        <sz val="6"/>
        <color indexed="8"/>
        <rFont val="Times New Roman"/>
        <family val="1"/>
      </rPr>
      <t>3</t>
    </r>
  </si>
  <si>
    <r>
      <rPr>
        <b/>
        <u/>
        <sz val="9"/>
        <color indexed="8"/>
        <rFont val="Times New Roman"/>
        <family val="1"/>
      </rPr>
      <t>Filling Ancillaries</t>
    </r>
  </si>
  <si>
    <r>
      <rPr>
        <sz val="9"/>
        <color indexed="8"/>
        <rFont val="Times New Roman"/>
        <family val="1"/>
      </rPr>
      <t>E722</t>
    </r>
  </si>
  <si>
    <r>
      <rPr>
        <sz val="9"/>
        <color indexed="8"/>
        <rFont val="Times New Roman"/>
        <family val="1"/>
      </rPr>
      <t>Preparation of filled surfaces to receive permanent work.</t>
    </r>
  </si>
  <si>
    <r>
      <rPr>
        <vertAlign val="subscript"/>
        <sz val="8"/>
        <color indexed="8"/>
        <rFont val="Times New Roman"/>
        <family val="1"/>
      </rPr>
      <t>m</t>
    </r>
    <r>
      <rPr>
        <sz val="6"/>
        <color indexed="8"/>
        <rFont val="Times New Roman"/>
        <family val="1"/>
      </rPr>
      <t>2</t>
    </r>
  </si>
  <si>
    <t>CLASS F - INSITU CONCRETE</t>
  </si>
  <si>
    <r>
      <rPr>
        <b/>
        <u/>
        <sz val="9"/>
        <color indexed="8"/>
        <rFont val="Times New Roman"/>
        <family val="1"/>
      </rPr>
      <t>Provision of concrete - designed concrete</t>
    </r>
  </si>
  <si>
    <t>F233</t>
  </si>
  <si>
    <t>Concrete Class C15/20 to 100mm thick blinding layer.</t>
  </si>
  <si>
    <t>F253</t>
  </si>
  <si>
    <t>Concrete Class C25/20 to ground slab</t>
  </si>
  <si>
    <t>Concrete Class C25/20 to cover slab</t>
  </si>
  <si>
    <t>Concrete Class C25/20  to  central column</t>
  </si>
  <si>
    <t>Total carried forward to the next page</t>
  </si>
  <si>
    <r>
      <rPr>
        <b/>
        <u/>
        <sz val="9"/>
        <color indexed="8"/>
        <rFont val="Times New Roman"/>
        <family val="1"/>
      </rPr>
      <t>Placing of concrete</t>
    </r>
  </si>
  <si>
    <t>F651</t>
  </si>
  <si>
    <r>
      <rPr>
        <sz val="9"/>
        <color indexed="8"/>
        <rFont val="Times New Roman"/>
        <family val="1"/>
      </rPr>
      <t>Blinding concrete not exceeding 150mm thick.</t>
    </r>
  </si>
  <si>
    <t>F622</t>
  </si>
  <si>
    <t>Reinforced concrete to ground slab</t>
  </si>
  <si>
    <t>F632</t>
  </si>
  <si>
    <t>Reinforced concrete to cover slab.</t>
  </si>
  <si>
    <t>2.G</t>
  </si>
  <si>
    <t>CONCRETE ANCILLARIES.</t>
  </si>
  <si>
    <t>FORWORK</t>
  </si>
  <si>
    <t>G245.1</t>
  </si>
  <si>
    <t>Fair finish sides of ground slab - 200 mm deep.</t>
  </si>
  <si>
    <r>
      <t>m</t>
    </r>
    <r>
      <rPr>
        <vertAlign val="superscript"/>
        <sz val="9"/>
        <color indexed="8"/>
        <rFont val="Times New Roman"/>
        <family val="1"/>
      </rPr>
      <t>2</t>
    </r>
  </si>
  <si>
    <t>G245.2</t>
  </si>
  <si>
    <t>Fair finish sides of cover slab - 200 mm deep.</t>
  </si>
  <si>
    <t>G215</t>
  </si>
  <si>
    <t>Fair finish soffit of cover slab.</t>
  </si>
  <si>
    <t>G243</t>
  </si>
  <si>
    <t>Fair finish to central column</t>
  </si>
  <si>
    <t>REINFORCEMENT</t>
  </si>
  <si>
    <t>G523</t>
  </si>
  <si>
    <t>Nominal diameter 8mm</t>
  </si>
  <si>
    <t>kg</t>
  </si>
  <si>
    <t>G524.1</t>
  </si>
  <si>
    <r>
      <rPr>
        <sz val="9"/>
        <color indexed="8"/>
        <rFont val="Times New Roman"/>
        <family val="1"/>
      </rPr>
      <t>Nominal diameter 12mm</t>
    </r>
  </si>
  <si>
    <t>G525.2</t>
  </si>
  <si>
    <r>
      <rPr>
        <sz val="9"/>
        <color indexed="8"/>
        <rFont val="Times New Roman"/>
        <family val="1"/>
      </rPr>
      <t>Nominal diameter 16mm</t>
    </r>
  </si>
  <si>
    <r>
      <rPr>
        <b/>
        <u/>
        <sz val="9"/>
        <color indexed="8"/>
        <rFont val="Times New Roman"/>
        <family val="1"/>
      </rPr>
      <t>Concrete Accessories</t>
    </r>
  </si>
  <si>
    <t>G812.1</t>
  </si>
  <si>
    <r>
      <t xml:space="preserve">Steel trowel </t>
    </r>
    <r>
      <rPr>
        <sz val="9"/>
        <color indexed="8"/>
        <rFont val="Times New Roman"/>
        <family val="1"/>
      </rPr>
      <t>Finishing to top surface of base slab</t>
    </r>
  </si>
  <si>
    <t>G812.2</t>
  </si>
  <si>
    <t>Steel trowel finish to sofit and top of cover slab.</t>
  </si>
  <si>
    <r>
      <rPr>
        <b/>
        <u/>
        <sz val="9"/>
        <color indexed="8"/>
        <rFont val="Times New Roman"/>
        <family val="1"/>
      </rPr>
      <t>BRICKWORK, BLOCKWORK AND MASONRY</t>
    </r>
  </si>
  <si>
    <t>Concrete masonry units bedded in mortar flush pointed including reinforcement using Y8 reinforcement bars for every alternate course.</t>
  </si>
  <si>
    <r>
      <rPr>
        <sz val="9"/>
        <color indexed="8"/>
        <rFont val="Times New Roman"/>
        <family val="1"/>
      </rPr>
      <t>U521</t>
    </r>
  </si>
  <si>
    <t>150 - 250mm mm thick solid blockwork</t>
  </si>
  <si>
    <r>
      <t>m</t>
    </r>
    <r>
      <rPr>
        <vertAlign val="superscript"/>
        <sz val="10"/>
        <rFont val="Times New Roman"/>
        <family val="1"/>
      </rPr>
      <t>2</t>
    </r>
  </si>
  <si>
    <t>U531</t>
  </si>
  <si>
    <t>250 - 500mm mm thick solid blockwork</t>
  </si>
  <si>
    <t>JOINT</t>
  </si>
  <si>
    <t>V754</t>
  </si>
  <si>
    <t>Provide and apply 20x20mm bondex filler at the tank bottom joint</t>
  </si>
  <si>
    <t>m</t>
  </si>
  <si>
    <t>V857</t>
  </si>
  <si>
    <t>Provide and apply Bituminous paint on the slab -stone joints  at the floor and roof slabs.</t>
  </si>
  <si>
    <t>V858</t>
  </si>
  <si>
    <t>Perform a leakage test using water to identify any leaks or weak points in the tank. Clean the tank interior and exterior surfaces to remove all dirt, debris, and contaminants. Repair any surface defects such as cracks, holes, or spalling using mortar patches.</t>
  </si>
  <si>
    <t>m2</t>
  </si>
  <si>
    <t>CLASS Z: FINISHES</t>
  </si>
  <si>
    <t>Z413.1</t>
  </si>
  <si>
    <t>30mm thick two coat sulphate resisting plaster to all internal surfaces including water proofing additives</t>
  </si>
  <si>
    <t>Z413.2</t>
  </si>
  <si>
    <t>20mm thick one coat sulphate resisting plaster to all external surfaces including water proofing additives</t>
  </si>
  <si>
    <t>Z413.3</t>
  </si>
  <si>
    <t>50mm thick screed three coat sulphate resisting screed to floor surfaces including water proofing additives</t>
  </si>
  <si>
    <t>CHAMBERS</t>
  </si>
  <si>
    <t>K</t>
  </si>
  <si>
    <t>CLASS K: PIPE WORK - CHAMBERS AND PIPE WORK ANCILLARIES</t>
  </si>
  <si>
    <t>Chambers, ducts, culverts, crossings, thrust and anchor blocks, reinstatement and others as listed and specified in drawings.</t>
  </si>
  <si>
    <r>
      <t>Note</t>
    </r>
    <r>
      <rPr>
        <b/>
        <sz val="10"/>
        <rFont val="Times New Roman"/>
        <family val="1"/>
      </rPr>
      <t>:-</t>
    </r>
    <r>
      <rPr>
        <sz val="11"/>
        <color theme="1"/>
        <rFont val="Times New Roman"/>
        <family val="1"/>
      </rPr>
      <t xml:space="preserve"> Items for work in this class shall include:-
- Excavation, preparation of surfaces, disposal of excavated material, shoring sides of excavation, backfilling and removal of redundant services.
- Concrete, reinforcement, formwork, joints and finishes.
- Tips for disposal of excavated material or debris to be identified by the Contractor in liaison with the Local Authority.
</t>
    </r>
  </si>
  <si>
    <t>K1</t>
  </si>
  <si>
    <t>Excavate for, provide all materials and construct complete inline valve chamber with lockable covers. Internal dimensions 1000mm x 1000 mm. Base slab to be 125 mm thick reinforced concrete and including cover slab of reinforced concrete. Rate to include for all thrust blocks, pipe supports, inspection covers etc as detailed in the drawings. Provide and place mass concrete grade 15 at outfalls to washouts including for all shuttering required as directed by the Resident Engineer.</t>
  </si>
  <si>
    <t>K111.3</t>
  </si>
  <si>
    <t>Inlet,outlet and washout chambers</t>
  </si>
  <si>
    <t>nr</t>
  </si>
  <si>
    <t>CLASS J: PIPEWORK - FITTINGS AND VALVES</t>
  </si>
  <si>
    <t>Provide, handle, install and test the following steel and uPVC pipes and fittings, valves and specials. Rates shall include for completing all pipe joints as specified.</t>
  </si>
  <si>
    <t>Inlet Steel  Pipes and Steel Fittings</t>
  </si>
  <si>
    <t>J351.1</t>
  </si>
  <si>
    <t>180mm x 150mm HDPE/GI Adaptor</t>
  </si>
  <si>
    <t>J381.1</t>
  </si>
  <si>
    <t>150mm  x 1000mm long single flanged Pipe</t>
  </si>
  <si>
    <t>J811.1</t>
  </si>
  <si>
    <t>150mm  Flanged Gate Valve</t>
  </si>
  <si>
    <t>J351.2</t>
  </si>
  <si>
    <t>150mm Flanged Adaptor</t>
  </si>
  <si>
    <t>J311.1</t>
  </si>
  <si>
    <r>
      <t>150mm x 90</t>
    </r>
    <r>
      <rPr>
        <vertAlign val="superscript"/>
        <sz val="10"/>
        <rFont val="Times New Roman"/>
        <family val="1"/>
      </rPr>
      <t>0</t>
    </r>
    <r>
      <rPr>
        <sz val="11"/>
        <color theme="1"/>
        <rFont val="Times New Roman"/>
        <family val="1"/>
      </rPr>
      <t xml:space="preserve"> Double Flanged Bend</t>
    </r>
  </si>
  <si>
    <t>J381.2</t>
  </si>
  <si>
    <t xml:space="preserve">150mm x 3500mm long single  flanged steel spigot pipe. </t>
  </si>
  <si>
    <t>J381.3</t>
  </si>
  <si>
    <t>150mm x 600mm long single flanged pipe with  central puddle flange.</t>
  </si>
  <si>
    <t>J8*</t>
  </si>
  <si>
    <t>150 mm Double flanged beat equilibrium float valve</t>
  </si>
  <si>
    <t>J371</t>
  </si>
  <si>
    <t>150mm Flanged Bell mouth</t>
  </si>
  <si>
    <t>Total brought forward from the previous page</t>
  </si>
  <si>
    <t>J311.2</t>
  </si>
  <si>
    <r>
      <t>150mm x 90</t>
    </r>
    <r>
      <rPr>
        <vertAlign val="superscript"/>
        <sz val="10"/>
        <rFont val="Times New Roman"/>
        <family val="1"/>
      </rPr>
      <t>0</t>
    </r>
    <r>
      <rPr>
        <sz val="11"/>
        <color theme="1"/>
        <rFont val="Times New Roman"/>
        <family val="1"/>
      </rPr>
      <t xml:space="preserve"> Double Flanged Bend short radius bend</t>
    </r>
  </si>
  <si>
    <t>J381.4</t>
  </si>
  <si>
    <t>150mm x 3500mm long Single flanged pipe with puddle flange 500mm away from the  flanged end.</t>
  </si>
  <si>
    <t>J321</t>
  </si>
  <si>
    <t>150mm x 80mm all flanged reducer TEE</t>
  </si>
  <si>
    <t>J3*</t>
  </si>
  <si>
    <t>80mm Blind Flange</t>
  </si>
  <si>
    <t>J331</t>
  </si>
  <si>
    <t>150 x 180mm Double Flanged Concentric taper</t>
  </si>
  <si>
    <t>J811.2</t>
  </si>
  <si>
    <t>180mm  Flanged Gate Valve</t>
  </si>
  <si>
    <t>J381.5</t>
  </si>
  <si>
    <t xml:space="preserve">180mm x 1000mm long single  flanged steel spigot pipe. </t>
  </si>
  <si>
    <t>J351.3</t>
  </si>
  <si>
    <t>180/150 HDPE/ GI adaptor</t>
  </si>
  <si>
    <t>Overflow and Scour Steel Pipe and  Fittings</t>
  </si>
  <si>
    <t>90mm x 600mm long Single Flanged pipe with central puddle</t>
  </si>
  <si>
    <r>
      <t>90mm x 90</t>
    </r>
    <r>
      <rPr>
        <vertAlign val="superscript"/>
        <sz val="10"/>
        <rFont val="Times New Roman"/>
        <family val="1"/>
      </rPr>
      <t>0</t>
    </r>
    <r>
      <rPr>
        <sz val="11"/>
        <color theme="1"/>
        <rFont val="Times New Roman"/>
        <family val="1"/>
      </rPr>
      <t xml:space="preserve"> Double Flanged short radius bend</t>
    </r>
  </si>
  <si>
    <t>90mm Flange Adaptor</t>
  </si>
  <si>
    <t>90mm x 2500mm long Single flanged pipe.</t>
  </si>
  <si>
    <r>
      <t>150mm x 45</t>
    </r>
    <r>
      <rPr>
        <vertAlign val="superscript"/>
        <sz val="10"/>
        <rFont val="Times New Roman"/>
        <family val="1"/>
      </rPr>
      <t>0</t>
    </r>
    <r>
      <rPr>
        <sz val="11"/>
        <color theme="1"/>
        <rFont val="Times New Roman"/>
        <family val="1"/>
      </rPr>
      <t xml:space="preserve"> Double Flanged short radius bend</t>
    </r>
  </si>
  <si>
    <t>150mm x 1500mm long Single flanged pipe with bevelled end</t>
  </si>
  <si>
    <t>150mm x 2100mm long Single flanged pipe with puddle flange 450mm from plain end.</t>
  </si>
  <si>
    <t>J311.3</t>
  </si>
  <si>
    <r>
      <t>150mm x 90</t>
    </r>
    <r>
      <rPr>
        <vertAlign val="superscript"/>
        <sz val="10"/>
        <rFont val="Times New Roman"/>
        <family val="1"/>
      </rPr>
      <t>0</t>
    </r>
    <r>
      <rPr>
        <sz val="11"/>
        <color theme="1"/>
        <rFont val="Times New Roman"/>
        <family val="1"/>
      </rPr>
      <t xml:space="preserve"> Double Flanged short radius bend</t>
    </r>
  </si>
  <si>
    <t>160/150 HDPE/ GI adaptor</t>
  </si>
  <si>
    <t>I512</t>
  </si>
  <si>
    <t xml:space="preserve">180mm Class C HDPE pipe </t>
  </si>
  <si>
    <t>Vent Pipe</t>
  </si>
  <si>
    <t>J361</t>
  </si>
  <si>
    <t>Provide and fix 100mm vent pipes with gooze wire at the end.</t>
  </si>
  <si>
    <t>CLASS N: MISLENEOUS METAL WORK</t>
  </si>
  <si>
    <t>Rate to include supply and fixing and inclusive of foundations where applicable.</t>
  </si>
  <si>
    <t>N13.1</t>
  </si>
  <si>
    <t>Galvanised mild steel internal ladders with stringers returned to form handrails.Length as shown in the drawings.</t>
  </si>
  <si>
    <t>Galvanised mild steel external ladders with stringers returned to form handrail.Length as shown in the drawings.</t>
  </si>
  <si>
    <t>CLASS X:MISCELLANEOUS WORK</t>
  </si>
  <si>
    <t>X136</t>
  </si>
  <si>
    <t xml:space="preserve">Provide all materials and construct concrete post and Chainlink fence as shown in the drawings. Height : 2.50 - 3.00 m </t>
  </si>
  <si>
    <t>X234</t>
  </si>
  <si>
    <t>Provide and install metal gate, width:3  m.</t>
  </si>
  <si>
    <t>X238</t>
  </si>
  <si>
    <t>Allow a Provisional Sum of Kshs 50,000 to be used as directed by the Engineer for any other works as may be deemed necessary.</t>
  </si>
  <si>
    <t>PS</t>
  </si>
  <si>
    <t>PAINTING</t>
  </si>
  <si>
    <t>V6.3.3</t>
  </si>
  <si>
    <t>Prepare and apply  three coats of cement paint on the exterior walls of the tanks inclusive of branding with TWWDA logo.</t>
  </si>
  <si>
    <t>BILL TOTAL CARRIED OVER TO SUMMARY PAGE</t>
  </si>
  <si>
    <t>Amount</t>
  </si>
  <si>
    <t>Kshs.</t>
  </si>
  <si>
    <t>Page Total, Page 1 of 5</t>
  </si>
  <si>
    <t>Page Total, Page 2 of 5</t>
  </si>
  <si>
    <t>Page Total, Page 3 of 5</t>
  </si>
  <si>
    <t>Page Total, Page 4 of 5</t>
  </si>
  <si>
    <t>Page Total, Page 5 of 5</t>
  </si>
  <si>
    <r>
      <t>Total Exclusive of VAT For 1No. Storage Tank (225m</t>
    </r>
    <r>
      <rPr>
        <b/>
        <sz val="10"/>
        <rFont val="Calibri"/>
        <family val="2"/>
      </rPr>
      <t>³</t>
    </r>
    <r>
      <rPr>
        <b/>
        <sz val="10"/>
        <rFont val="Times New Roman"/>
        <family val="1"/>
      </rPr>
      <t>)</t>
    </r>
  </si>
  <si>
    <r>
      <t>225m</t>
    </r>
    <r>
      <rPr>
        <b/>
        <u/>
        <vertAlign val="superscript"/>
        <sz val="10"/>
        <rFont val="Times New Roman"/>
        <family val="1"/>
      </rPr>
      <t>3</t>
    </r>
    <r>
      <rPr>
        <b/>
        <u/>
        <sz val="10"/>
        <rFont val="Times New Roman"/>
        <family val="1"/>
      </rPr>
      <t xml:space="preserve"> STORAGE TANK - SUMMARY SHEET</t>
    </r>
  </si>
  <si>
    <r>
      <t xml:space="preserve"> STORAGE TANK 1No. (225M</t>
    </r>
    <r>
      <rPr>
        <b/>
        <u/>
        <sz val="10"/>
        <rFont val="Calibri"/>
        <family val="2"/>
      </rPr>
      <t>³</t>
    </r>
    <r>
      <rPr>
        <b/>
        <u/>
        <sz val="10"/>
        <rFont val="Times New Roman"/>
        <family val="1"/>
      </rPr>
      <t>)</t>
    </r>
  </si>
  <si>
    <t>BILL No. 11</t>
  </si>
  <si>
    <t>KANANA STORAGE TANK 1No. (225m³ CAPACITY)</t>
  </si>
  <si>
    <t>TANA WATER WORKS DEVELOPMENT AGENCY</t>
  </si>
  <si>
    <t>Description</t>
  </si>
  <si>
    <t>Unit</t>
  </si>
  <si>
    <t>Quantity</t>
  </si>
  <si>
    <t>Rate</t>
  </si>
  <si>
    <t>(Kshs)</t>
  </si>
  <si>
    <t>A: GENERAL ITEM</t>
  </si>
  <si>
    <t>A4.1.1</t>
  </si>
  <si>
    <t>Testing of works</t>
  </si>
  <si>
    <t>A4.1.1.1</t>
  </si>
  <si>
    <t xml:space="preserve">Testing and Commissioning  of the Pipeline including provision of all equipment, materials and works necessary for testing such as but not limited to  Thrust Blocks, Anchor Blocks,Provision, Transportation and use and disposal of Water, Pipe Fittings,etc. </t>
  </si>
  <si>
    <t>A4.1.1.2</t>
  </si>
  <si>
    <t>Disinfection of  Pipeline ; Flushing with clear water, filling with water containing 0.05g/l Calcium Hypochlorite, left for 24 hours. This includes supply of necessary Equipment, Materials, Chemicals and Water, Measurement of Residual Chlorine, all as specified and safe disposal of disinfecting water to Engineer's approval.</t>
  </si>
  <si>
    <t>A4.1.2</t>
  </si>
  <si>
    <t>Method Related Charges</t>
  </si>
  <si>
    <t xml:space="preserve">The Pipeline will be laid along the road reserves where there is limited access and rural roads with existing active services both on the surface (electricity, etc) and buried (existing community water pipelines, fiber optic cables, etc.) </t>
  </si>
  <si>
    <t>The Contractor's rates shall be deemed to include for any measures necessary to deal with these conditions, provision of access road to work site, liaison with relevant authorities and local residents, payment of any required statutory charges, etc. The Contractor will be required to submit Method Statement for execution of works under these specific conditions for approval prior to execution of the works. These include but are not limited to the following:
i.    No blasting will be permitted in these areas
ii.  The Contactor to maintain uninterrupted continuity of water supply in existing pipelines
iii.  Pedestrian and vehicular Access to individual shops / plots to be maintained at all times
iv.  Safety hoarding, lighting, bands, warning signs, etc. to be maintained at all times.
v.  Keeping trenches free of excessive groundwater, seepage or water from any source</t>
  </si>
  <si>
    <t>A4.2.1.1</t>
  </si>
  <si>
    <t>Cost relating to the above  mentioned specific conditions</t>
  </si>
  <si>
    <t>A4.2.1.2</t>
  </si>
  <si>
    <t>P.S</t>
  </si>
  <si>
    <t>PAGE TOTAL CARRIED TO SECTION COLLECTION SHEET</t>
  </si>
  <si>
    <t>CLASS D: DEMOLITION AND SITE CLEARANCE</t>
  </si>
  <si>
    <t>D100</t>
  </si>
  <si>
    <t>Clear site for works as instructed 6m wide, including removal of trees and stumps with girths less than 0.5m, hedges, bushes and other vegetation or deleterious organic material, and back filling of holes left by removal of stumps and roots using approved material.</t>
  </si>
  <si>
    <t>Tree Cutting (Provisional)</t>
  </si>
  <si>
    <t>Cut down trees, grub up roots and cart away to tips</t>
  </si>
  <si>
    <t>D210.1</t>
  </si>
  <si>
    <t>Girth: 0.5 m - 1.0 m</t>
  </si>
  <si>
    <t>No</t>
  </si>
  <si>
    <t>CLASS E: EXCAVATION</t>
  </si>
  <si>
    <t>E413</t>
  </si>
  <si>
    <r>
      <t>m</t>
    </r>
    <r>
      <rPr>
        <vertAlign val="superscript"/>
        <sz val="10"/>
        <rFont val="Times New Roman"/>
        <family val="1"/>
      </rPr>
      <t>3</t>
    </r>
  </si>
  <si>
    <t>E414</t>
  </si>
  <si>
    <t>Ditto but depth 1m - 2 m</t>
  </si>
  <si>
    <t>Extra over for excavation in hard material (Provisional)</t>
  </si>
  <si>
    <t>CLASS I: PIPE WORK - PIPES</t>
  </si>
  <si>
    <t>Supply, Transport to site and store in secure place.  Include supply of jointing materials, bolts, nuts, gaskets, end caps etc as applicable  Pipe dimensions/working pressures shall conform to ISO4427-2:2007 PE 100 Pipes.</t>
  </si>
  <si>
    <t>I431.1</t>
  </si>
  <si>
    <t>CLASS J: PIPE WORK - FITTINGS AND VALVES</t>
  </si>
  <si>
    <t>HDPE Fittings</t>
  </si>
  <si>
    <t>Plain Ended Vertical /Horizontal Bends</t>
  </si>
  <si>
    <t>J313.1</t>
  </si>
  <si>
    <t>J313.2</t>
  </si>
  <si>
    <r>
      <t>Ditto but 22.5</t>
    </r>
    <r>
      <rPr>
        <vertAlign val="superscript"/>
        <sz val="10"/>
        <rFont val="Times New Roman"/>
        <family val="1"/>
      </rPr>
      <t>0</t>
    </r>
  </si>
  <si>
    <t>J313.3</t>
  </si>
  <si>
    <r>
      <t>Ditto but 30</t>
    </r>
    <r>
      <rPr>
        <vertAlign val="superscript"/>
        <sz val="10"/>
        <rFont val="Times New Roman"/>
        <family val="1"/>
      </rPr>
      <t>0</t>
    </r>
  </si>
  <si>
    <t>J313.4</t>
  </si>
  <si>
    <r>
      <t>Ditto but 45</t>
    </r>
    <r>
      <rPr>
        <vertAlign val="superscript"/>
        <sz val="10"/>
        <rFont val="Times New Roman"/>
        <family val="1"/>
      </rPr>
      <t>0</t>
    </r>
  </si>
  <si>
    <t>J313.5</t>
  </si>
  <si>
    <r>
      <t>Ditto but 90</t>
    </r>
    <r>
      <rPr>
        <vertAlign val="superscript"/>
        <sz val="10"/>
        <rFont val="Times New Roman"/>
        <family val="1"/>
      </rPr>
      <t>0</t>
    </r>
  </si>
  <si>
    <t>F2.2.3</t>
  </si>
  <si>
    <t>All Flanged  Level Invert Tee  (For Washouts)</t>
  </si>
  <si>
    <t>F2.2.3.1</t>
  </si>
  <si>
    <t>Nr</t>
  </si>
  <si>
    <t>F2.2.4</t>
  </si>
  <si>
    <t>Valves and Penstocks</t>
  </si>
  <si>
    <t>F2.2.4.1</t>
  </si>
  <si>
    <t>All Flanged Gate Valves</t>
  </si>
  <si>
    <t>Gate Valves for Washouts, Line Valves and isolation valves for Air Valves to be supplied complete with the spigot pipes, adapters, tees etc Contractor's rates to include for this and all necessary accessories</t>
  </si>
  <si>
    <t>F2.2.4.1.1</t>
  </si>
  <si>
    <t>F2.2.4.1.2</t>
  </si>
  <si>
    <t>DN 80mm for WO</t>
  </si>
  <si>
    <t>F2.2.4.1.3</t>
  </si>
  <si>
    <t>DN 50mm for AV</t>
  </si>
  <si>
    <t>Air Valves</t>
  </si>
  <si>
    <t>F2.2.4.2</t>
  </si>
  <si>
    <t>Double Orifice Air release valves to Specifications and Drawings</t>
  </si>
  <si>
    <t>F2.2.4.2.1</t>
  </si>
  <si>
    <t>Nominal bore 50 mm , PN 20</t>
  </si>
  <si>
    <t>CLASS K: PIPE WORK - CHAMBERS AND PIPEWORK ANCILLARIES</t>
  </si>
  <si>
    <r>
      <rPr>
        <b/>
        <u/>
        <sz val="10"/>
        <rFont val="Times New Roman"/>
        <family val="1"/>
      </rPr>
      <t>Note</t>
    </r>
    <r>
      <rPr>
        <b/>
        <sz val="10"/>
        <rFont val="Times New Roman"/>
        <family val="1"/>
      </rPr>
      <t>:-</t>
    </r>
    <r>
      <rPr>
        <sz val="10"/>
        <rFont val="Times New Roman"/>
        <family val="1"/>
      </rPr>
      <t xml:space="preserve"> Items for work in this class shall include:-
- Excavation, preparation of surfaces, disposal of excavated material, shoring sides of excavation, backfilling and removal of redundant services.
- Concrete, reinforcement, formwork, joints and finishes.</t>
    </r>
  </si>
  <si>
    <t>- Tips for disposal of excavated material or debris to be identified by the Contractor in liaison with the Local Authority.</t>
  </si>
  <si>
    <t>IN SITU REINFORCED CONCRETE CHAMBERS</t>
  </si>
  <si>
    <t>Provide all materials and construct Reinforced Concrete Chambers (Class 25/20), internal dimensions 1800mm x 1400mm. Include for supply and fixing of removable precast concrete covers, step irons, compacted granular fill, all formwork, etc. All as detailed on Drawing No. ..................</t>
  </si>
  <si>
    <t>G2.2.1.2</t>
  </si>
  <si>
    <t>Depth 1.5 - 2.0m</t>
  </si>
  <si>
    <t>G2.2..3</t>
  </si>
  <si>
    <t>G2.2..3.2</t>
  </si>
  <si>
    <t>Allow for keeping excavation free of water which may occur through ground water seepage, rain or other means.</t>
  </si>
  <si>
    <t>L.S</t>
  </si>
  <si>
    <t>G.2.2.5</t>
  </si>
  <si>
    <t>Other Pipework Ancillaries</t>
  </si>
  <si>
    <t>G2.2.5.1</t>
  </si>
  <si>
    <t>G2.2.5.2</t>
  </si>
  <si>
    <t>Provide all materials and construct Masonry outfall structures on mass concrete plinths at washout drain pipe outlets.</t>
  </si>
  <si>
    <t>H:  PIPEWORK - SUPPORTS AND PROTECTION, ANCILLARIES TO LAYING AND EXCAVATION</t>
  </si>
  <si>
    <t>H2.2</t>
  </si>
  <si>
    <t>Extra over excavation and backfilling for excavation in Rock.  Rate to include carting away and disposal. (Provisional)</t>
  </si>
  <si>
    <t>H2.2.1</t>
  </si>
  <si>
    <t>In chambers</t>
  </si>
  <si>
    <t>H2.2.1.1</t>
  </si>
  <si>
    <t xml:space="preserve">Excavation in trench for rock </t>
  </si>
  <si>
    <r>
      <t>m</t>
    </r>
    <r>
      <rPr>
        <vertAlign val="superscript"/>
        <sz val="10"/>
        <color theme="1"/>
        <rFont val="Times New Roman"/>
        <family val="1"/>
      </rPr>
      <t>3</t>
    </r>
  </si>
  <si>
    <t>L7</t>
  </si>
  <si>
    <t>Concrete Support, Thrust Blocks, Stools/Slip Anchors and Anchor Blocks</t>
  </si>
  <si>
    <t>Details as per Dwg No.   (Provisional)</t>
  </si>
  <si>
    <t>Rates to include for excavation, formwork, provision and placing of concrete, backfilling etc.</t>
  </si>
  <si>
    <r>
      <rPr>
        <b/>
        <u/>
        <sz val="10"/>
        <rFont val="Times New Roman"/>
        <family val="1"/>
      </rPr>
      <t>Class 20/20 Mass Concrete</t>
    </r>
  </si>
  <si>
    <r>
      <rPr>
        <b/>
        <u/>
        <sz val="10"/>
        <rFont val="Times New Roman"/>
        <family val="1"/>
      </rPr>
      <t>NOTE</t>
    </r>
    <r>
      <rPr>
        <sz val="10"/>
        <rFont val="Times New Roman"/>
        <family val="1"/>
      </rPr>
      <t>:- The work includes pipe and fitting fixing</t>
    </r>
  </si>
  <si>
    <t>L71</t>
  </si>
  <si>
    <t>Volume not exceeding 0.1 m³</t>
  </si>
  <si>
    <t>L71.1</t>
  </si>
  <si>
    <t>L72</t>
  </si>
  <si>
    <r>
      <t>Volume:- 0.1 - 0.2m</t>
    </r>
    <r>
      <rPr>
        <b/>
        <vertAlign val="superscript"/>
        <sz val="10"/>
        <rFont val="Times New Roman"/>
        <family val="1"/>
      </rPr>
      <t>3</t>
    </r>
  </si>
  <si>
    <t>L72.1</t>
  </si>
  <si>
    <t>CLASS X:- MISCELLANEOUS WORKS</t>
  </si>
  <si>
    <t>Open Cut Road Crossings</t>
  </si>
  <si>
    <t>X61</t>
  </si>
  <si>
    <r>
      <t xml:space="preserve">Provide all equipment and materials, open cut road surface in common material (soil/murram).  The rate includes all preparatory works, any requisite shoring, strutting, installation of pipe and pipe casing, blanking of tunnel ends with mass concrete/masonry walls upon pipework installation, and necessary grouting and reinstatement, all in accordance with  Drawings.  Pipe nominal bore not exceeding 400mm.  All works to be executed in close liaison with relevant road authorities and rates to include facilitation of the same.  </t>
    </r>
    <r>
      <rPr>
        <b/>
        <sz val="10"/>
        <color theme="1"/>
        <rFont val="Times New Roman"/>
        <family val="1"/>
      </rPr>
      <t>The Bidder to submit Method Statement with Bid for execution of these Works.</t>
    </r>
  </si>
  <si>
    <t>BILL SUMMARY SHEET</t>
  </si>
  <si>
    <t>Page 1 Total</t>
  </si>
  <si>
    <t xml:space="preserve">Page 2 Total </t>
  </si>
  <si>
    <t>Page 3 Total</t>
  </si>
  <si>
    <t>Page 4 Total</t>
  </si>
  <si>
    <t>Page 5 Total</t>
  </si>
  <si>
    <t>BILL TOTAL CARRIED TO GRAND SUMMARY</t>
  </si>
  <si>
    <t xml:space="preserve">Allow for a Provisional Sum of Kshs. 200,000 for liaison, facilitation with local residents and relevant authorities and payment for access, accidental damage, temporary access to working spaces during execution of the Works, etc. </t>
  </si>
  <si>
    <t>OD 110mm in trench, depth not exceeding 1.0 m in soft/normal material</t>
  </si>
  <si>
    <t>OD 110mm PN 12.5</t>
  </si>
  <si>
    <t>I431.2</t>
  </si>
  <si>
    <t>Ditto but OD 110mm PN 10</t>
  </si>
  <si>
    <t>Transport pipes from Site Store, Lay and fuse High Density Polyethylene (HDPE) Pipes in Trench,Nominal bore 110mm diameter as described, rates to include for Excavation, necessary trimming and alignment , Preparation of Surfaces, Disposal of Excavated Material, Shoring Sides of Excavation Trenches, Backfilling and Final Reinstatement. The pipes and fittings are to be laid in accordance with Drawings provided and to the Engineers instructions</t>
  </si>
  <si>
    <t xml:space="preserve">BILL NO. 10.0  KANANA WATER PAN RISING MAIN LINE </t>
  </si>
  <si>
    <r>
      <t>Ditto but OD 140, 11.25</t>
    </r>
    <r>
      <rPr>
        <vertAlign val="superscript"/>
        <sz val="10"/>
        <rFont val="Times New Roman"/>
        <family val="1"/>
      </rPr>
      <t>0</t>
    </r>
  </si>
  <si>
    <t>OD 140 x OD 75mm</t>
  </si>
  <si>
    <t>DN 150mm for LV</t>
  </si>
  <si>
    <t>NON-RETURN VALVE</t>
  </si>
  <si>
    <t>J813.1</t>
  </si>
  <si>
    <t>J813.2</t>
  </si>
  <si>
    <t>DN140mm G.I pipe 1m long, flanged at both ends.</t>
  </si>
  <si>
    <t>J813.3</t>
  </si>
  <si>
    <t>DN140mm steel flanged adaptor.</t>
  </si>
  <si>
    <t>J813.4</t>
  </si>
  <si>
    <t>DN140mm Mechanical Couplings</t>
  </si>
  <si>
    <t>J813.5</t>
  </si>
  <si>
    <t>DN150mm all flanged PN16 swing/ball check valve complete with bolts, nuts and washers.</t>
  </si>
  <si>
    <t>J813.6</t>
  </si>
  <si>
    <t>Galvanised Steel Flange 140 DN125 PN16</t>
  </si>
  <si>
    <t>Stub End PE100 SDR11 PN16 DN140 mm</t>
  </si>
  <si>
    <t>Supply and fix marker posts along water Main Route, Road Crossings, change of direction, Air valves, Washouts, Non-Return and Line valve chambers. All in accordance with drawings and specifications as in  Drawings</t>
  </si>
  <si>
    <t>To pipes nominal bore not exceeding 110mm</t>
  </si>
  <si>
    <t>RATE</t>
  </si>
  <si>
    <t>AMOUNT</t>
  </si>
  <si>
    <t>Kshs</t>
  </si>
  <si>
    <t>BREAK PRESSURE TANK CONSTRUCTION</t>
  </si>
  <si>
    <t>SITE CLEARANCE AND GENERAL EXCAVATION</t>
  </si>
  <si>
    <t>Clear area within the Break Pressure Tank site of all grass, bushes, shrubs, hedges, grub up roots and cart away to tips as directed by the Engineer.</t>
  </si>
  <si>
    <t>Top Soil Stripping</t>
  </si>
  <si>
    <t>Earthworks and Grading</t>
  </si>
  <si>
    <t>Excavate approximately 300mm below stripped surface to formation level of roads, footpaths and verges including compaction of areas, stack approved material for reuse as fill and cart away surplus to approved tips identified by he Contractor in liaison with the Local Authorities, as directed by the Engineer.</t>
  </si>
  <si>
    <t>2.4</t>
  </si>
  <si>
    <t>2.5</t>
  </si>
  <si>
    <t>-Ditto- around tanks, including cutting and trimming of slopes.</t>
  </si>
  <si>
    <t>2.6</t>
  </si>
  <si>
    <t>2.7</t>
  </si>
  <si>
    <t>2.10</t>
  </si>
  <si>
    <t>ROADS AND FOOTPATHS</t>
  </si>
  <si>
    <t>Murram Roads</t>
  </si>
  <si>
    <t>Provide and apply approved herbicide / weed killer to murram base as specified.</t>
  </si>
  <si>
    <t>Footpaths</t>
  </si>
  <si>
    <t>Provide and lay:</t>
  </si>
  <si>
    <t xml:space="preserve">100mm murram sub-base, well compacted. </t>
  </si>
  <si>
    <t>50mm thick concrete bed for footpath (Class 15)</t>
  </si>
  <si>
    <t>Precast concrete paving in 600mm x 600mm x 50mm slabs jointed and grouted up in lime and sand (1:3)</t>
  </si>
  <si>
    <t>Precast concrete paving in 600mm x 600mm x 50mm slabs jointed and grouted up in lime and sand (1:3).</t>
  </si>
  <si>
    <t>FENCING AND GATES</t>
  </si>
  <si>
    <t>SURFACE WATER DRAINAGE</t>
  </si>
  <si>
    <t>Earth Drains</t>
  </si>
  <si>
    <t>Provide and spread 100mm of approved top soil on the base and sides of the earth drain, rake and level to  the required profiles as directed by the Engineer (Provisional)</t>
  </si>
  <si>
    <t>SCOUR / OVERFLOW DRAINAGE PIPELINE</t>
  </si>
  <si>
    <t>Excavate trench for 200mm dia. uPVC Class 'B' pipe for Scour/ Overflow drainage, backfill after laying of pipes and cart away surplus to tips as directed.  Average depth n.e. 2.0m</t>
  </si>
  <si>
    <t>Pipework, Fittings and Valves</t>
  </si>
  <si>
    <t>Supply, Transport to Site and Store in Secure Place Including Jointing Material, Bolts Gaskets, Packing, Jointing Glues, etc. as Applicable</t>
  </si>
  <si>
    <t>Inlet Ferrous Pipe Fittings to NP16 Details</t>
  </si>
  <si>
    <t>200mm dia. Flanged Spigot Pipe 1200mm long (mark 2)</t>
  </si>
  <si>
    <t>200 x 200mm dia. all Flanged Radial Tee (mark 3)</t>
  </si>
  <si>
    <t>200mm dia. Blank Flange (mark 4)</t>
  </si>
  <si>
    <t>Outlet Ferrous Pipe Fittings to NP16</t>
  </si>
  <si>
    <t>200mm dia. Blank Flange (mark J)</t>
  </si>
  <si>
    <t>200 x 200mm dia. all Flanged Radial Tee (mark K)</t>
  </si>
  <si>
    <t>200mm dia. Flanged Spigot Pipe 1200mm long (mark L)</t>
  </si>
  <si>
    <t>200mm dia. Coupling (mark M)</t>
  </si>
  <si>
    <t>Overflow Ferrous Pipe Fittings to NP16 Details</t>
  </si>
  <si>
    <t>Washout / Scour Ferrous Pipe Fittings to NP16 Details</t>
  </si>
  <si>
    <t>VALVE CHAMBERS</t>
  </si>
  <si>
    <t>Provide all materials, excavate for and construct masonry inlet and outlet valve chambers, size 1200mm x 1200mm with precast cover slab and step irons.  Depth n.e. 1.5m.</t>
  </si>
  <si>
    <t>-Ditto - but masonry scour/overflow chamber size 1200mm x 1200mm .  Depth n.e. 2.0m.</t>
  </si>
  <si>
    <t>MISCELLANEOUS</t>
  </si>
  <si>
    <t>PAGE TOTAL CARRIED TO BILL COLLECTION SHEET</t>
  </si>
  <si>
    <t>BILL No. 4.1</t>
  </si>
  <si>
    <r>
      <t>TYPICAL 1NO. BREAK PRESSURE TANK (5m</t>
    </r>
    <r>
      <rPr>
        <b/>
        <u/>
        <vertAlign val="superscript"/>
        <sz val="10"/>
        <rFont val="Times New Roman"/>
        <family val="1"/>
      </rPr>
      <t>3</t>
    </r>
    <r>
      <rPr>
        <b/>
        <u/>
        <sz val="10"/>
        <rFont val="Times New Roman"/>
        <family val="1"/>
      </rPr>
      <t xml:space="preserve">) </t>
    </r>
  </si>
  <si>
    <t>Excavate over site for BPT, roads, etc.average 150mm deep to remove vegetable soil and stack part of material for use as and where directed by the Engineer, cart away surplus to tips.</t>
  </si>
  <si>
    <t>Fill using approved excavated material, compact in 150mm layers as specified under roads and verges.</t>
  </si>
  <si>
    <t>Fill using approved hardcore material and compact in 150mm layers as specified.</t>
  </si>
  <si>
    <t>Extra charge over rate shown in item 2.3 for excavation in rock Class 'A'.</t>
  </si>
  <si>
    <t xml:space="preserve">Spread top soil stacked on site for reuse (Item 2.4) level and prepare for grassing and landscaping. </t>
  </si>
  <si>
    <t>Provide, lay and compact to a minimum of 150mm thickness and CBR not less than 30, approved hardcore fill over Road Formation Surface.</t>
  </si>
  <si>
    <t>Provide, lay and compact murram wearing course to a minimum of 150mm thickness consisting of well graded gravel stabilised with 3% cement and compacted using 8-10 tonee roller to the satisfaction of the Engineer, including maintenance during construction period.</t>
  </si>
  <si>
    <t>Excavate for post holes, provide all materials and construct chain link fence on concrete posts at 3m centre to centre as specified on Drg. including straining posts at every 10th post and additional posts at corners.</t>
  </si>
  <si>
    <t>Provide all materials and construct metal gate 1.0m wide including pillars, footings, etc. all as detailed on Drg…</t>
  </si>
  <si>
    <t>Excavate for earth drains Type '1' to the alignment and levels as shown on drawings and as directed by the Engineer.  Allow for trimming of side to correct slopes and cart away excavated material to tips.  Depth n.e. 1.5m.  as detailed on Drg.</t>
  </si>
  <si>
    <t>Supply, lay, joint and test 200mm dia. uPVC Class 'B' pipes including Type 'BO' bed and surround.</t>
  </si>
  <si>
    <t>180mm DIA. PIPEWORK WITHIN BREAK PRESSURE TANK COMPOUND - APPROVED LINED FERROUS PIPES AND FITTINGS</t>
  </si>
  <si>
    <t>Excavate trench for 180mm dia. Pipework within Break Pressure Tank Compount - backfill after laying of pipes and cart away surplus to tips as directed.  Average depth n.e. 1.5m.</t>
  </si>
  <si>
    <t>200mm dia. Coupling</t>
  </si>
  <si>
    <t>200 x 150mm dia. Double flanged concentric taper (mark 5)</t>
  </si>
  <si>
    <t>150mm dia. Flanged Spigot Pipe 1200mm long (mark 6)</t>
  </si>
  <si>
    <t>150mm dia. Coupling (mark 7)</t>
  </si>
  <si>
    <t>150mm dia. Plain Ended Pipe 8m long (cut to suit on site) (mark 8)</t>
  </si>
  <si>
    <t>150mm dia. all Fanged 90° Bend (mark 9)</t>
  </si>
  <si>
    <t>150mm dia. Flange Adaptor (mark 10)</t>
  </si>
  <si>
    <t>150mm dia. all Flanged Gate Valve (mark 11)</t>
  </si>
  <si>
    <t>150mm dia. Flanged Spigot Pipe 814mm long (cut to suit on site) (mark 12)</t>
  </si>
  <si>
    <t>150mm dia. Double Flanged Pipe 575mm long with a Puddle Flange at 262mm from one end (mark 13)</t>
  </si>
  <si>
    <t>150mm dia. all Flanged Float Valve to series 1042 Biwater catalogue or approved equivalent (mark 14)</t>
  </si>
  <si>
    <t>150mm dia. Flanged Spigot Pipe 739mm long (mark 15)</t>
  </si>
  <si>
    <t>150mm dia. Flanged Bellmouth (mark A)</t>
  </si>
  <si>
    <t>150mm dia. all Flanged 90° Bend (mark B)</t>
  </si>
  <si>
    <t>150mm dia. Flanged Spigot Pipe 1950mm long (cut to suit on site) (mark C)</t>
  </si>
  <si>
    <t>150mm dia. Flange Adaptor (mark D)</t>
  </si>
  <si>
    <t>150mm dia. all Flanged Gate Valve (mark E)</t>
  </si>
  <si>
    <t>150mm dia. Flanged Spigot Pipe 1200mm long (mark F)</t>
  </si>
  <si>
    <t>150mm dia. Coupling (mark G)</t>
  </si>
  <si>
    <t>150mm dia.  Plain Ended Pipe 8m long (cut to suit on site) (mark H)</t>
  </si>
  <si>
    <t>200 * 150mm dia double flanged concentric taper Coupling  (mark I)</t>
  </si>
  <si>
    <t>150mm dia. Flanged Spigot Pipe 425mm long with a Puddle Flange at 162.5mm from the Spigot End (mark a)</t>
  </si>
  <si>
    <r>
      <t>150mm dia. all Flanged 90</t>
    </r>
    <r>
      <rPr>
        <vertAlign val="superscript"/>
        <sz val="10"/>
        <rFont val="Times New Roman"/>
        <family val="1"/>
      </rPr>
      <t>0</t>
    </r>
    <r>
      <rPr>
        <sz val="10"/>
        <rFont val="Times New Roman"/>
        <family val="1"/>
      </rPr>
      <t xml:space="preserve"> Bend (mark b)</t>
    </r>
  </si>
  <si>
    <t>150mm dia. Flanged Spigot Pipe 439mm long (cut to suit on site) (mark c)</t>
  </si>
  <si>
    <t>150mm dia. Flange Adaptor (mark d)</t>
  </si>
  <si>
    <r>
      <t>150mm dia. all Flanged 45</t>
    </r>
    <r>
      <rPr>
        <vertAlign val="superscript"/>
        <sz val="10"/>
        <rFont val="Times New Roman"/>
        <family val="1"/>
      </rPr>
      <t>0</t>
    </r>
    <r>
      <rPr>
        <sz val="10"/>
        <rFont val="Times New Roman"/>
        <family val="1"/>
      </rPr>
      <t xml:space="preserve"> Bend (mark e)</t>
    </r>
  </si>
  <si>
    <t>150mm dia. Flanged Spigot Pipe 502mm long with a Spigot End Bevelled (cut to suit on site) (mark f)</t>
  </si>
  <si>
    <t>150mm dia. Flanged Bellmouth (mark g)</t>
  </si>
  <si>
    <r>
      <t>150mm dia. all Flanged 90</t>
    </r>
    <r>
      <rPr>
        <vertAlign val="superscript"/>
        <sz val="10"/>
        <rFont val="Times New Roman"/>
        <family val="1"/>
      </rPr>
      <t>0</t>
    </r>
    <r>
      <rPr>
        <sz val="10"/>
        <rFont val="Times New Roman"/>
        <family val="1"/>
      </rPr>
      <t xml:space="preserve"> Bend (mark h)</t>
    </r>
  </si>
  <si>
    <t>150mm dia. Double Flanged Pipe 2350mm long (mark i)</t>
  </si>
  <si>
    <t>150mm dia. all Flanged Gate Valve to BS 5163 (mark j)</t>
  </si>
  <si>
    <t>7.40</t>
  </si>
  <si>
    <t>200mm dia uPVC class 'B' Pipe 10000mm long (mark k)</t>
  </si>
  <si>
    <t>Allow a Provisional Sum of Kshs. 50, 000 to be used as directed by the Engineer for any other Works as may be deemed necessary, e.g. Engineering Survey, Approval from relevant Authority for Road Works,etc.</t>
  </si>
  <si>
    <t>Page Total, Page 1 of 7</t>
  </si>
  <si>
    <t>Page Total, Page 2 of 7</t>
  </si>
  <si>
    <t>Page Total, Page 3 of 7</t>
  </si>
  <si>
    <t>Page Total, Page 4 of 7</t>
  </si>
  <si>
    <t>Page Total, Page 5 of 7</t>
  </si>
  <si>
    <t>Total Exclusive of VAT For 1No. BPT</t>
  </si>
  <si>
    <t>KANANA WATER SUPPLY PROJECT</t>
  </si>
  <si>
    <t>1 No. Break Pressure Tank</t>
  </si>
  <si>
    <r>
      <t>KANANA WATER PAN (150,000m</t>
    </r>
    <r>
      <rPr>
        <b/>
        <vertAlign val="superscript"/>
        <sz val="12"/>
        <color theme="1"/>
        <rFont val="Times New Roman"/>
        <family val="1"/>
      </rPr>
      <t>3</t>
    </r>
    <r>
      <rPr>
        <b/>
        <sz val="12"/>
        <color theme="1"/>
        <rFont val="Times New Roman"/>
        <family val="1"/>
      </rPr>
      <t xml:space="preserve"> CAPACITY)</t>
    </r>
  </si>
  <si>
    <t xml:space="preserve">Add 7.5% Contingencies </t>
  </si>
  <si>
    <t>Fencing Works</t>
  </si>
  <si>
    <t>KANANA WATER PROJECT</t>
  </si>
  <si>
    <t>Allow for Purchase of RTK Survey Equipment for use by TWWDA Staff as given out in the Specifications.</t>
  </si>
  <si>
    <r>
      <t>Excavate for, provide all materials and construct masonry Break Pressure Tank, capacity of 5m</t>
    </r>
    <r>
      <rPr>
        <vertAlign val="superscript"/>
        <sz val="10"/>
        <rFont val="Times New Roman"/>
        <family val="1"/>
      </rPr>
      <t>3</t>
    </r>
    <r>
      <rPr>
        <sz val="10"/>
        <rFont val="Times New Roman"/>
        <family val="1"/>
      </rPr>
      <t xml:space="preserve"> with covers, all in accordance with approved specifications on and including provision of connections, vent pipes.  Allow for testing, finishing and sterilizing of the Tanks and Pipeworks as specified.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</si>
</sst>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0;\-&quot;£&quot;#,##0"/>
    <numFmt numFmtId="165" formatCode="_-* #,##0_-;\-* #,##0_-;_-* &quot;-&quot;??_-;_-@_-"/>
    <numFmt numFmtId="166" formatCode="_(* #,##0.00_);_(* \(#,##0.00\);_(* &quot;-&quot;??_);_(@_)"/>
    <numFmt numFmtId="167" formatCode="_(* #,##0_);_(* \(#,##0\);_(* &quot;-&quot;??_);_(@_)"/>
    <numFmt numFmtId="168" formatCode="0.0%"/>
    <numFmt numFmtId="169" formatCode="_-* #,##0.00\ [$€-1]_-;\-* #,##0.00\ [$€-1]_-;_-* &quot;-&quot;??\ [$€-1]_-"/>
    <numFmt numFmtId="170" formatCode="_(* #,##0_);_(* \(#,##0\);_(* &quot;-&quot;_);_(@_)"/>
    <numFmt numFmtId="171" formatCode="0.000"/>
    <numFmt numFmtId="172" formatCode="0.00_);[Red]\(0.00\)"/>
    <numFmt numFmtId="173" formatCode="0.0"/>
  </numFmts>
  <fonts count="58">
    <font>
      <sz val="11"/>
      <color theme="1"/>
      <name val="Calibri"/>
      <family val="2"/>
      <scheme val="minor"/>
    </font>
    <font>
      <sz val="11"/>
      <color rgb="FF231F20"/>
      <name val="Times New Roman"/>
      <family val="1"/>
    </font>
    <font>
      <b/>
      <sz val="11"/>
      <color rgb="FF000000"/>
      <name val="Times New Roman"/>
      <family val="1"/>
    </font>
    <font>
      <b/>
      <sz val="12"/>
      <color rgb="FF000000"/>
      <name val="Times New Roman"/>
      <family val="1"/>
    </font>
    <font>
      <sz val="11"/>
      <color rgb="FF000000"/>
      <name val="Times New Roman"/>
      <family val="1"/>
    </font>
    <font>
      <sz val="12"/>
      <color rgb="FF000000"/>
      <name val="Times New Roman"/>
      <family val="1"/>
    </font>
    <font>
      <vertAlign val="superscript"/>
      <sz val="12"/>
      <color rgb="FF000000"/>
      <name val="Times New Roman"/>
      <family val="1"/>
    </font>
    <font>
      <i/>
      <sz val="12"/>
      <color rgb="FF000000"/>
      <name val="Times New Roman"/>
      <family val="1"/>
    </font>
    <font>
      <b/>
      <i/>
      <sz val="12"/>
      <color rgb="FF000000"/>
      <name val="Times New Roman"/>
      <family val="1"/>
    </font>
    <font>
      <b/>
      <sz val="14"/>
      <color rgb="FF000000"/>
      <name val="Times New Roman"/>
      <family val="1"/>
    </font>
    <font>
      <sz val="14"/>
      <color rgb="FF000000"/>
      <name val="Times New Roman"/>
      <family val="1"/>
    </font>
    <font>
      <sz val="11"/>
      <color theme="1"/>
      <name val="Calibri"/>
      <family val="2"/>
      <scheme val="minor"/>
    </font>
    <font>
      <sz val="11"/>
      <color theme="1"/>
      <name val="Times New Roman"/>
      <family val="1"/>
    </font>
    <font>
      <b/>
      <sz val="12"/>
      <color theme="1"/>
      <name val="Times New Roman"/>
      <family val="1"/>
    </font>
    <font>
      <b/>
      <sz val="11"/>
      <color theme="1"/>
      <name val="Times New Roman"/>
      <family val="1"/>
    </font>
    <font>
      <sz val="10"/>
      <name val="Arial"/>
      <family val="2"/>
    </font>
    <font>
      <sz val="10"/>
      <color theme="1"/>
      <name val="Times New Roman"/>
      <family val="1"/>
    </font>
    <font>
      <sz val="10"/>
      <name val="Times New Roman"/>
      <family val="1"/>
    </font>
    <font>
      <b/>
      <sz val="10"/>
      <color theme="1"/>
      <name val="Times New Roman"/>
      <family val="1"/>
    </font>
    <font>
      <sz val="11"/>
      <name val="Times New Roman"/>
      <family val="1"/>
    </font>
    <font>
      <b/>
      <sz val="11"/>
      <name val="Times New Roman"/>
      <family val="1"/>
    </font>
    <font>
      <vertAlign val="superscript"/>
      <sz val="14"/>
      <color rgb="FF000000"/>
      <name val="Times New Roman"/>
      <family val="1"/>
    </font>
    <font>
      <b/>
      <sz val="10"/>
      <name val="Times New Roman"/>
      <family val="1"/>
    </font>
    <font>
      <b/>
      <u/>
      <sz val="10"/>
      <name val="Times New Roman"/>
      <family val="1"/>
    </font>
    <font>
      <b/>
      <u/>
      <sz val="9"/>
      <color indexed="8"/>
      <name val="Times New Roman"/>
      <family val="1"/>
    </font>
    <font>
      <sz val="10"/>
      <color rgb="FF000000"/>
      <name val="Times New Roman"/>
      <family val="1"/>
    </font>
    <font>
      <sz val="9"/>
      <color indexed="8"/>
      <name val="Times New Roman"/>
      <family val="1"/>
    </font>
    <font>
      <sz val="9"/>
      <color rgb="FF000000"/>
      <name val="Times New Roman"/>
      <family val="1"/>
    </font>
    <font>
      <b/>
      <sz val="9"/>
      <name val="Times New Roman"/>
      <family val="1"/>
    </font>
    <font>
      <sz val="9"/>
      <name val="Times New Roman"/>
      <family val="1"/>
    </font>
    <font>
      <vertAlign val="subscript"/>
      <sz val="9"/>
      <color indexed="8"/>
      <name val="Times New Roman"/>
      <family val="1"/>
    </font>
    <font>
      <sz val="9"/>
      <color rgb="FF231F20"/>
      <name val="Times New Roman"/>
      <family val="1"/>
    </font>
    <font>
      <vertAlign val="subscript"/>
      <sz val="10"/>
      <color indexed="8"/>
      <name val="Times New Roman"/>
      <family val="1"/>
    </font>
    <font>
      <sz val="10"/>
      <color indexed="8"/>
      <name val="Times New Roman"/>
      <family val="1"/>
    </font>
    <font>
      <vertAlign val="subscript"/>
      <sz val="8"/>
      <color indexed="8"/>
      <name val="Times New Roman"/>
      <family val="1"/>
    </font>
    <font>
      <sz val="6"/>
      <color indexed="8"/>
      <name val="Times New Roman"/>
      <family val="1"/>
    </font>
    <font>
      <b/>
      <u/>
      <sz val="9"/>
      <color rgb="FF231F20"/>
      <name val="Times New Roman"/>
      <family val="1"/>
    </font>
    <font>
      <vertAlign val="superscript"/>
      <sz val="9"/>
      <color indexed="8"/>
      <name val="Times New Roman"/>
      <family val="1"/>
    </font>
    <font>
      <b/>
      <sz val="9"/>
      <color rgb="FF231F20"/>
      <name val="Times New Roman"/>
      <family val="1"/>
    </font>
    <font>
      <sz val="9"/>
      <color theme="1"/>
      <name val="Times New Roman"/>
      <family val="1"/>
    </font>
    <font>
      <vertAlign val="superscript"/>
      <sz val="10"/>
      <name val="Times New Roman"/>
      <family val="1"/>
    </font>
    <font>
      <sz val="12"/>
      <name val="宋体"/>
      <family val="3"/>
      <charset val="134"/>
    </font>
    <font>
      <sz val="10"/>
      <color rgb="FFFF0000"/>
      <name val="Times New Roman"/>
      <family val="1"/>
    </font>
    <font>
      <b/>
      <u/>
      <sz val="10"/>
      <name val="Calibri"/>
      <family val="2"/>
    </font>
    <font>
      <b/>
      <sz val="10"/>
      <name val="Calibri"/>
      <family val="2"/>
    </font>
    <font>
      <b/>
      <u/>
      <vertAlign val="superscript"/>
      <sz val="10"/>
      <name val="Times New Roman"/>
      <family val="1"/>
    </font>
    <font>
      <b/>
      <sz val="12"/>
      <name val="Times New Roman"/>
      <family val="1"/>
    </font>
    <font>
      <b/>
      <u/>
      <sz val="10"/>
      <color theme="1"/>
      <name val="Times New Roman"/>
      <family val="1"/>
    </font>
    <font>
      <u/>
      <sz val="10"/>
      <color theme="1"/>
      <name val="Times New Roman"/>
      <family val="1"/>
    </font>
    <font>
      <vertAlign val="superscript"/>
      <sz val="10"/>
      <color theme="1"/>
      <name val="Times New Roman"/>
      <family val="1"/>
    </font>
    <font>
      <b/>
      <vertAlign val="superscript"/>
      <sz val="10"/>
      <name val="Times New Roman"/>
      <family val="1"/>
    </font>
    <font>
      <sz val="11"/>
      <color indexed="8"/>
      <name val="Calibri"/>
      <family val="2"/>
    </font>
    <font>
      <sz val="12"/>
      <name val="Times New Roman"/>
      <family val="1"/>
    </font>
    <font>
      <sz val="10"/>
      <color theme="1"/>
      <name val="Arial"/>
      <family val="2"/>
    </font>
    <font>
      <b/>
      <u/>
      <sz val="10"/>
      <color theme="1"/>
      <name val="Arial"/>
      <family val="2"/>
    </font>
    <font>
      <b/>
      <sz val="10"/>
      <name val="Arial"/>
      <family val="2"/>
    </font>
    <font>
      <u/>
      <sz val="10"/>
      <name val="Times New Roman"/>
      <family val="1"/>
    </font>
    <font>
      <b/>
      <vertAlign val="superscript"/>
      <sz val="12"/>
      <color theme="1"/>
      <name val="Times New Roman"/>
      <family val="1"/>
    </font>
  </fonts>
  <fills count="6">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3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right style="thin">
        <color rgb="FF000000"/>
      </right>
      <top/>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medium">
        <color rgb="FF000000"/>
      </right>
      <top style="hair">
        <color rgb="FF000000"/>
      </top>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medium">
        <color rgb="FF000000"/>
      </right>
      <top style="thin">
        <color rgb="FF000000"/>
      </top>
      <bottom style="hair">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diagonal/>
    </border>
    <border>
      <left/>
      <right style="medium">
        <color rgb="FF000000"/>
      </right>
      <top style="hair">
        <color rgb="FF000000"/>
      </top>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thin">
        <color rgb="FF000000"/>
      </top>
      <bottom style="hair">
        <color rgb="FF000000"/>
      </bottom>
      <diagonal/>
    </border>
    <border>
      <left style="thin">
        <color indexed="64"/>
      </left>
      <right style="thin">
        <color indexed="64"/>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right style="thin">
        <color indexed="64"/>
      </right>
      <top style="hair">
        <color indexed="64"/>
      </top>
      <bottom style="hair">
        <color indexed="64"/>
      </bottom>
      <diagonal/>
    </border>
    <border>
      <left style="medium">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style="medium">
        <color rgb="FF000000"/>
      </right>
      <top/>
      <bottom style="hair">
        <color rgb="FF000000"/>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
      <left style="medium">
        <color auto="1"/>
      </left>
      <right style="medium">
        <color auto="1"/>
      </right>
      <top style="medium">
        <color auto="1"/>
      </top>
      <bottom style="dotted">
        <color auto="1"/>
      </bottom>
      <diagonal/>
    </border>
    <border>
      <left style="medium">
        <color indexed="64"/>
      </left>
      <right style="medium">
        <color indexed="64"/>
      </right>
      <top style="dotted">
        <color indexed="64"/>
      </top>
      <bottom style="dotted">
        <color indexed="64"/>
      </bottom>
      <diagonal/>
    </border>
    <border>
      <left style="medium">
        <color auto="1"/>
      </left>
      <right style="medium">
        <color auto="1"/>
      </right>
      <top style="dotted">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right/>
      <top style="hair">
        <color auto="1"/>
      </top>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bottom/>
      <diagonal/>
    </border>
    <border>
      <left style="medium">
        <color auto="1"/>
      </left>
      <right style="thin">
        <color auto="1"/>
      </right>
      <top style="hair">
        <color auto="1"/>
      </top>
      <bottom/>
      <diagonal/>
    </border>
    <border>
      <left style="thin">
        <color indexed="64"/>
      </left>
      <right style="thin">
        <color indexed="64"/>
      </right>
      <top style="hair">
        <color indexed="64"/>
      </top>
      <bottom/>
      <diagonal/>
    </border>
    <border>
      <left style="thin">
        <color auto="1"/>
      </left>
      <right style="medium">
        <color auto="1"/>
      </right>
      <top style="hair">
        <color auto="1"/>
      </top>
      <bottom/>
      <diagonal/>
    </border>
    <border>
      <left/>
      <right style="thin">
        <color indexed="64"/>
      </right>
      <top style="hair">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auto="1"/>
      </left>
      <right style="thin">
        <color auto="1"/>
      </right>
      <top/>
      <bottom style="thin">
        <color indexed="64"/>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medium">
        <color auto="1"/>
      </left>
      <right style="thin">
        <color auto="1"/>
      </right>
      <top/>
      <bottom style="hair">
        <color auto="1"/>
      </bottom>
      <diagonal/>
    </border>
    <border>
      <left style="thin">
        <color indexed="64"/>
      </left>
      <right style="thin">
        <color indexed="64"/>
      </right>
      <top/>
      <bottom style="hair">
        <color indexed="64"/>
      </bottom>
      <diagonal/>
    </border>
    <border>
      <left style="medium">
        <color auto="1"/>
      </left>
      <right style="thin">
        <color auto="1"/>
      </right>
      <top style="medium">
        <color auto="1"/>
      </top>
      <bottom style="medium">
        <color auto="1"/>
      </bottom>
      <diagonal/>
    </border>
    <border>
      <left style="thin">
        <color indexed="64"/>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dotted">
        <color indexed="64"/>
      </top>
      <bottom style="dotted">
        <color indexed="64"/>
      </bottom>
      <diagonal/>
    </border>
    <border>
      <left style="medium">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medium">
        <color indexed="64"/>
      </top>
      <bottom/>
      <diagonal/>
    </border>
    <border>
      <left style="thin">
        <color auto="1"/>
      </left>
      <right style="thin">
        <color auto="1"/>
      </right>
      <top/>
      <bottom style="medium">
        <color auto="1"/>
      </bottom>
      <diagonal/>
    </border>
    <border>
      <left style="medium">
        <color indexed="64"/>
      </left>
      <right/>
      <top/>
      <bottom style="thin">
        <color indexed="64"/>
      </bottom>
      <diagonal/>
    </border>
    <border>
      <left style="medium">
        <color rgb="FF000000"/>
      </left>
      <right style="medium">
        <color rgb="FF000000"/>
      </right>
      <top/>
      <bottom/>
      <diagonal/>
    </border>
    <border>
      <left/>
      <right style="medium">
        <color rgb="FF000000"/>
      </right>
      <top/>
      <bottom/>
      <diagonal/>
    </border>
  </borders>
  <cellStyleXfs count="44">
    <xf numFmtId="0" fontId="0" fillId="0" borderId="0"/>
    <xf numFmtId="43" fontId="11" fillId="0" borderId="0" applyFont="0" applyFill="0" applyBorder="0" applyAlignment="0" applyProtection="0"/>
    <xf numFmtId="9" fontId="11" fillId="0" borderId="0" applyFont="0" applyFill="0" applyBorder="0" applyAlignment="0" applyProtection="0"/>
    <xf numFmtId="0" fontId="15" fillId="0" borderId="0"/>
    <xf numFmtId="0" fontId="11" fillId="0" borderId="0"/>
    <xf numFmtId="166" fontId="15" fillId="0" borderId="0" applyFont="0" applyFill="0" applyBorder="0" applyAlignment="0" applyProtection="0"/>
    <xf numFmtId="166" fontId="17" fillId="0" borderId="0" applyFont="0" applyFill="0" applyBorder="0" applyAlignment="0" applyProtection="0"/>
    <xf numFmtId="0" fontId="17" fillId="0" borderId="0"/>
    <xf numFmtId="9" fontId="17" fillId="0" borderId="0" applyFont="0" applyFill="0" applyBorder="0" applyAlignment="0" applyProtection="0"/>
    <xf numFmtId="166" fontId="17" fillId="0" borderId="0" applyFont="0" applyFill="0" applyBorder="0" applyAlignment="0" applyProtection="0"/>
    <xf numFmtId="0" fontId="11" fillId="0" borderId="0"/>
    <xf numFmtId="43" fontId="15" fillId="0" borderId="0" applyFont="0" applyFill="0" applyBorder="0" applyAlignment="0" applyProtection="0"/>
    <xf numFmtId="0" fontId="17" fillId="0" borderId="0"/>
    <xf numFmtId="0" fontId="17" fillId="0" borderId="0"/>
    <xf numFmtId="169" fontId="15" fillId="0" borderId="0"/>
    <xf numFmtId="166" fontId="11" fillId="0" borderId="0" applyFont="0" applyFill="0" applyBorder="0" applyAlignment="0" applyProtection="0"/>
    <xf numFmtId="0" fontId="17" fillId="0" borderId="0"/>
    <xf numFmtId="166" fontId="17" fillId="0" borderId="0" applyFont="0" applyFill="0" applyBorder="0" applyAlignment="0" applyProtection="0"/>
    <xf numFmtId="0" fontId="41" fillId="0" borderId="0">
      <alignment vertical="center"/>
    </xf>
    <xf numFmtId="0" fontId="17"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7" fillId="0" borderId="0"/>
    <xf numFmtId="0" fontId="17" fillId="0" borderId="0"/>
    <xf numFmtId="0" fontId="15" fillId="0" borderId="0"/>
    <xf numFmtId="0" fontId="17" fillId="0" borderId="0"/>
    <xf numFmtId="0" fontId="17" fillId="0" borderId="0"/>
    <xf numFmtId="166" fontId="11" fillId="0" borderId="0" applyFont="0" applyFill="0" applyBorder="0" applyAlignment="0" applyProtection="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applyFont="0"/>
    <xf numFmtId="164" fontId="15" fillId="0" borderId="0" applyFont="0" applyFill="0" applyBorder="0" applyAlignment="0" applyProtection="0"/>
    <xf numFmtId="43" fontId="51" fillId="0" borderId="0" applyFont="0" applyFill="0" applyBorder="0" applyAlignment="0" applyProtection="0"/>
    <xf numFmtId="0" fontId="15" fillId="0" borderId="0"/>
    <xf numFmtId="0" fontId="17" fillId="0" borderId="0"/>
    <xf numFmtId="166" fontId="17" fillId="0" borderId="0" applyFont="0" applyFill="0" applyBorder="0" applyAlignment="0" applyProtection="0"/>
    <xf numFmtId="166" fontId="11" fillId="0" borderId="0" applyFont="0" applyFill="0" applyBorder="0" applyAlignment="0" applyProtection="0"/>
    <xf numFmtId="0" fontId="15" fillId="0" borderId="0"/>
    <xf numFmtId="0" fontId="15" fillId="0" borderId="0"/>
    <xf numFmtId="166" fontId="17" fillId="0" borderId="0" applyFont="0" applyFill="0" applyBorder="0" applyAlignment="0" applyProtection="0"/>
    <xf numFmtId="166" fontId="11" fillId="0" borderId="0" applyFont="0" applyFill="0" applyBorder="0" applyAlignment="0" applyProtection="0"/>
    <xf numFmtId="0" fontId="15" fillId="0" borderId="0"/>
  </cellStyleXfs>
  <cellXfs count="813">
    <xf numFmtId="0" fontId="0" fillId="0" borderId="0" xfId="0"/>
    <xf numFmtId="0" fontId="2" fillId="0" borderId="2" xfId="0" applyFont="1" applyBorder="1" applyAlignment="1">
      <alignment horizontal="center" vertical="center" wrapText="1"/>
    </xf>
    <xf numFmtId="0" fontId="4" fillId="0" borderId="9" xfId="0" applyFont="1" applyBorder="1" applyAlignment="1">
      <alignment horizontal="left"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3" fillId="0" borderId="14" xfId="0" applyFont="1" applyBorder="1" applyAlignment="1">
      <alignment horizontal="left" vertical="center" wrapText="1" indent="1"/>
    </xf>
    <xf numFmtId="0" fontId="3" fillId="0" borderId="14" xfId="0" applyFont="1" applyBorder="1" applyAlignment="1">
      <alignment horizontal="right" vertical="center" wrapText="1"/>
    </xf>
    <xf numFmtId="0" fontId="3"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0" xfId="0" applyFont="1"/>
    <xf numFmtId="0" fontId="12" fillId="0" borderId="11" xfId="0" applyFont="1" applyBorder="1"/>
    <xf numFmtId="0" fontId="12" fillId="0" borderId="9" xfId="0" applyFont="1" applyBorder="1"/>
    <xf numFmtId="0" fontId="12" fillId="0" borderId="13" xfId="0" applyFont="1" applyBorder="1" applyAlignment="1">
      <alignment vertical="center" wrapText="1"/>
    </xf>
    <xf numFmtId="0" fontId="12" fillId="0" borderId="14" xfId="0" applyFont="1" applyBorder="1" applyAlignment="1">
      <alignment vertical="center" wrapText="1"/>
    </xf>
    <xf numFmtId="0" fontId="2" fillId="0" borderId="19" xfId="0" applyFont="1" applyBorder="1" applyAlignment="1">
      <alignment horizontal="center" vertical="center" wrapText="1"/>
    </xf>
    <xf numFmtId="0" fontId="2" fillId="0" borderId="20" xfId="0" applyFont="1" applyBorder="1" applyAlignment="1">
      <alignment vertical="center" wrapText="1"/>
    </xf>
    <xf numFmtId="0" fontId="1" fillId="0" borderId="20"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horizontal="left"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3" xfId="0" applyFont="1" applyBorder="1" applyAlignment="1">
      <alignment vertical="center" wrapText="1"/>
    </xf>
    <xf numFmtId="0" fontId="12" fillId="0" borderId="16" xfId="0" applyFont="1" applyBorder="1" applyAlignment="1">
      <alignment vertical="center" wrapText="1"/>
    </xf>
    <xf numFmtId="0" fontId="12" fillId="0" borderId="17" xfId="0" applyFont="1" applyBorder="1" applyAlignment="1">
      <alignment vertical="center" wrapText="1"/>
    </xf>
    <xf numFmtId="0" fontId="4" fillId="2" borderId="23" xfId="0" applyFont="1" applyFill="1" applyBorder="1" applyAlignment="1">
      <alignment horizontal="left" vertical="center" wrapText="1"/>
    </xf>
    <xf numFmtId="0" fontId="4" fillId="0" borderId="23" xfId="0" applyFont="1" applyBorder="1" applyAlignment="1">
      <alignment horizontal="justify"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7" xfId="0" applyFont="1" applyBorder="1" applyAlignment="1">
      <alignment vertical="center" wrapText="1"/>
    </xf>
    <xf numFmtId="43" fontId="2" fillId="0" borderId="18" xfId="1" applyFont="1" applyBorder="1" applyAlignment="1">
      <alignment vertical="center" wrapText="1"/>
    </xf>
    <xf numFmtId="0" fontId="5" fillId="0" borderId="19" xfId="0" applyFont="1" applyBorder="1" applyAlignment="1">
      <alignment horizontal="center" vertical="center" wrapText="1"/>
    </xf>
    <xf numFmtId="0" fontId="5" fillId="0" borderId="20" xfId="0" applyFont="1" applyBorder="1" applyAlignment="1">
      <alignment horizontal="left" vertical="center" wrapText="1"/>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2" xfId="0" applyFont="1" applyBorder="1" applyAlignment="1">
      <alignment horizontal="center" vertical="center" wrapText="1"/>
    </xf>
    <xf numFmtId="1" fontId="5" fillId="0" borderId="23" xfId="0" applyNumberFormat="1" applyFont="1" applyBorder="1" applyAlignment="1">
      <alignment horizontal="center" vertical="center" wrapText="1"/>
    </xf>
    <xf numFmtId="0" fontId="5" fillId="0" borderId="23" xfId="0" applyFont="1" applyBorder="1" applyAlignment="1">
      <alignment horizontal="right" vertical="center" wrapText="1"/>
    </xf>
    <xf numFmtId="0" fontId="5" fillId="0" borderId="23" xfId="0" applyFont="1" applyBorder="1" applyAlignment="1">
      <alignment vertical="center" wrapText="1"/>
    </xf>
    <xf numFmtId="3" fontId="5" fillId="0" borderId="23" xfId="0" applyNumberFormat="1"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left" vertical="center" wrapText="1"/>
    </xf>
    <xf numFmtId="0" fontId="3" fillId="0" borderId="26" xfId="0" applyFont="1" applyBorder="1" applyAlignment="1">
      <alignment horizontal="left" vertical="center" wrapText="1"/>
    </xf>
    <xf numFmtId="0" fontId="3" fillId="0" borderId="17" xfId="0" applyFont="1" applyBorder="1" applyAlignment="1">
      <alignment horizontal="left" vertical="center" wrapText="1"/>
    </xf>
    <xf numFmtId="0" fontId="5" fillId="0" borderId="23" xfId="0" applyFont="1" applyBorder="1" applyAlignment="1">
      <alignment horizontal="center"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29" xfId="0" applyFont="1" applyBorder="1" applyAlignment="1">
      <alignment horizontal="center" vertical="center" wrapText="1"/>
    </xf>
    <xf numFmtId="0" fontId="3" fillId="0" borderId="20" xfId="0" applyFont="1" applyBorder="1" applyAlignment="1">
      <alignment horizontal="left" vertical="center" wrapText="1"/>
    </xf>
    <xf numFmtId="0" fontId="3" fillId="0" borderId="20" xfId="0" applyFont="1" applyBorder="1" applyAlignment="1">
      <alignment horizontal="center" vertical="center" wrapText="1"/>
    </xf>
    <xf numFmtId="0" fontId="3" fillId="0" borderId="20" xfId="0" applyFont="1" applyBorder="1" applyAlignment="1">
      <alignment horizontal="right" vertical="center" wrapText="1"/>
    </xf>
    <xf numFmtId="0" fontId="5" fillId="0" borderId="22" xfId="0" applyFont="1" applyBorder="1" applyAlignment="1">
      <alignment horizontal="left" vertical="center" wrapText="1"/>
    </xf>
    <xf numFmtId="0" fontId="5" fillId="0" borderId="23" xfId="0" applyFont="1" applyBorder="1" applyAlignment="1">
      <alignment horizontal="justify" vertical="center" wrapText="1"/>
    </xf>
    <xf numFmtId="0" fontId="5" fillId="2" borderId="23"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3" xfId="0" applyFont="1" applyFill="1" applyBorder="1" applyAlignment="1">
      <alignment vertical="center" wrapText="1"/>
    </xf>
    <xf numFmtId="0" fontId="12" fillId="0" borderId="28" xfId="0" applyFont="1" applyBorder="1" applyAlignment="1">
      <alignment wrapText="1"/>
    </xf>
    <xf numFmtId="0" fontId="12" fillId="0" borderId="29" xfId="0" applyFont="1" applyBorder="1" applyAlignment="1">
      <alignment wrapText="1"/>
    </xf>
    <xf numFmtId="0" fontId="12" fillId="0" borderId="26" xfId="0" applyFont="1" applyBorder="1"/>
    <xf numFmtId="0" fontId="3" fillId="0" borderId="26" xfId="0" applyFont="1" applyBorder="1" applyAlignment="1">
      <alignment horizontal="right" vertical="center" wrapText="1"/>
    </xf>
    <xf numFmtId="0" fontId="12" fillId="0" borderId="16" xfId="0" applyFont="1" applyBorder="1" applyAlignment="1">
      <alignment wrapText="1"/>
    </xf>
    <xf numFmtId="0" fontId="12" fillId="0" borderId="17" xfId="0" applyFont="1" applyBorder="1" applyAlignment="1">
      <alignment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3" fillId="0" borderId="19"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center" vertical="center" wrapText="1"/>
    </xf>
    <xf numFmtId="0" fontId="12" fillId="0" borderId="22" xfId="0" applyFont="1" applyBorder="1" applyAlignment="1">
      <alignment wrapText="1"/>
    </xf>
    <xf numFmtId="0" fontId="12" fillId="0" borderId="23" xfId="0" applyFont="1" applyBorder="1" applyAlignment="1">
      <alignment wrapText="1"/>
    </xf>
    <xf numFmtId="0" fontId="5" fillId="0" borderId="28" xfId="0" applyFont="1" applyBorder="1" applyAlignment="1">
      <alignment horizontal="center" vertical="center" wrapText="1"/>
    </xf>
    <xf numFmtId="0" fontId="5" fillId="0" borderId="19" xfId="0" applyFont="1" applyBorder="1" applyAlignment="1">
      <alignment horizontal="left" vertical="center" wrapText="1"/>
    </xf>
    <xf numFmtId="0" fontId="5" fillId="0" borderId="25" xfId="0" applyFont="1" applyBorder="1" applyAlignment="1">
      <alignment horizontal="left" vertical="center" wrapText="1"/>
    </xf>
    <xf numFmtId="0" fontId="12" fillId="0" borderId="26" xfId="0" applyFont="1" applyBorder="1" applyAlignment="1">
      <alignment wrapText="1"/>
    </xf>
    <xf numFmtId="0" fontId="12" fillId="0" borderId="32" xfId="0" applyFont="1" applyBorder="1" applyAlignment="1">
      <alignment wrapText="1"/>
    </xf>
    <xf numFmtId="0" fontId="3" fillId="0" borderId="33" xfId="0" applyFont="1" applyBorder="1" applyAlignment="1">
      <alignment horizontal="left" vertical="center" wrapText="1"/>
    </xf>
    <xf numFmtId="0" fontId="12" fillId="0" borderId="33" xfId="0" applyFont="1" applyBorder="1" applyAlignment="1">
      <alignment wrapText="1"/>
    </xf>
    <xf numFmtId="0" fontId="12" fillId="0" borderId="35" xfId="0" applyFont="1" applyBorder="1" applyAlignment="1">
      <alignment wrapText="1"/>
    </xf>
    <xf numFmtId="0" fontId="3" fillId="0" borderId="36" xfId="0" applyFont="1" applyBorder="1" applyAlignment="1">
      <alignment horizontal="left" vertical="center" wrapText="1"/>
    </xf>
    <xf numFmtId="0" fontId="12" fillId="0" borderId="36" xfId="0" applyFont="1" applyBorder="1" applyAlignment="1">
      <alignment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3" fillId="0" borderId="22" xfId="0" applyFont="1" applyBorder="1" applyAlignment="1">
      <alignment horizontal="right" vertical="center" wrapText="1"/>
    </xf>
    <xf numFmtId="0" fontId="5" fillId="0" borderId="19" xfId="0" applyFont="1" applyBorder="1" applyAlignment="1">
      <alignment horizontal="right" vertical="center" wrapText="1"/>
    </xf>
    <xf numFmtId="0" fontId="5" fillId="0" borderId="22" xfId="0" applyFont="1" applyBorder="1" applyAlignment="1">
      <alignment horizontal="right" vertical="center" wrapText="1"/>
    </xf>
    <xf numFmtId="0" fontId="5" fillId="2" borderId="26" xfId="0" applyFont="1" applyFill="1" applyBorder="1" applyAlignment="1">
      <alignment horizontal="left" vertical="center" wrapText="1"/>
    </xf>
    <xf numFmtId="0" fontId="5" fillId="0" borderId="2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right" vertical="center" wrapText="1"/>
    </xf>
    <xf numFmtId="0" fontId="7" fillId="0" borderId="22" xfId="0" applyFont="1" applyBorder="1" applyAlignment="1">
      <alignment horizontal="center" vertical="center" wrapText="1"/>
    </xf>
    <xf numFmtId="0" fontId="7" fillId="0" borderId="23" xfId="0" applyFont="1" applyBorder="1" applyAlignment="1">
      <alignment horizontal="left" vertical="center" wrapText="1"/>
    </xf>
    <xf numFmtId="0" fontId="7" fillId="0" borderId="23" xfId="0" applyFont="1" applyBorder="1" applyAlignment="1">
      <alignment horizontal="right" vertical="center" wrapText="1"/>
    </xf>
    <xf numFmtId="0" fontId="5" fillId="0" borderId="29" xfId="0" applyFont="1" applyBorder="1" applyAlignment="1">
      <alignment horizontal="right" vertical="center" wrapText="1"/>
    </xf>
    <xf numFmtId="0" fontId="5" fillId="0" borderId="19" xfId="0" applyFont="1" applyBorder="1" applyAlignment="1">
      <alignment vertical="center" wrapText="1"/>
    </xf>
    <xf numFmtId="0" fontId="7" fillId="0" borderId="20" xfId="0" applyFont="1" applyBorder="1" applyAlignment="1">
      <alignment horizontal="left" vertical="center" wrapText="1"/>
    </xf>
    <xf numFmtId="0" fontId="3" fillId="0" borderId="20" xfId="0" applyFont="1" applyBorder="1" applyAlignment="1">
      <alignment vertical="center" wrapText="1"/>
    </xf>
    <xf numFmtId="0" fontId="5" fillId="0" borderId="22" xfId="0" applyFont="1" applyBorder="1" applyAlignment="1">
      <alignment vertical="center" wrapText="1"/>
    </xf>
    <xf numFmtId="0" fontId="3" fillId="0" borderId="23" xfId="0" applyFont="1" applyBorder="1" applyAlignment="1">
      <alignment vertical="center" wrapText="1"/>
    </xf>
    <xf numFmtId="2" fontId="5" fillId="0" borderId="22" xfId="0" applyNumberFormat="1"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left" vertical="center" wrapText="1"/>
    </xf>
    <xf numFmtId="0" fontId="10" fillId="0" borderId="40"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41" xfId="0" applyFont="1" applyBorder="1" applyAlignment="1">
      <alignment horizontal="justify" vertical="center" wrapText="1"/>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xf numFmtId="0" fontId="10" fillId="0" borderId="31" xfId="0" applyFont="1" applyBorder="1" applyAlignment="1">
      <alignment horizontal="left" vertical="center" wrapText="1"/>
    </xf>
    <xf numFmtId="0" fontId="9" fillId="0" borderId="44" xfId="0" applyFont="1" applyBorder="1" applyAlignment="1">
      <alignment horizontal="left" vertical="center" wrapText="1"/>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40"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43" fontId="2" fillId="0" borderId="2" xfId="1" applyFont="1" applyBorder="1" applyAlignment="1">
      <alignment horizontal="center" vertical="center" wrapText="1"/>
    </xf>
    <xf numFmtId="43" fontId="12" fillId="0" borderId="0" xfId="1" applyFont="1"/>
    <xf numFmtId="165" fontId="2" fillId="0" borderId="2" xfId="1" applyNumberFormat="1" applyFont="1" applyBorder="1" applyAlignment="1">
      <alignment horizontal="center" vertical="center" wrapText="1"/>
    </xf>
    <xf numFmtId="165" fontId="1" fillId="0" borderId="20" xfId="1" applyNumberFormat="1" applyFont="1" applyBorder="1" applyAlignment="1">
      <alignment horizontal="center" vertical="center" wrapText="1"/>
    </xf>
    <xf numFmtId="165" fontId="4" fillId="0" borderId="23" xfId="1" applyNumberFormat="1" applyFont="1" applyBorder="1" applyAlignment="1">
      <alignment horizontal="center" vertical="center" wrapText="1"/>
    </xf>
    <xf numFmtId="165" fontId="4" fillId="0" borderId="9" xfId="1" applyNumberFormat="1" applyFont="1" applyBorder="1" applyAlignment="1">
      <alignment horizontal="center" vertical="center" wrapText="1"/>
    </xf>
    <xf numFmtId="165" fontId="2" fillId="0" borderId="26" xfId="1" applyNumberFormat="1" applyFont="1" applyBorder="1" applyAlignment="1">
      <alignment horizontal="center" vertical="center" wrapText="1"/>
    </xf>
    <xf numFmtId="165" fontId="2" fillId="0" borderId="17" xfId="1" applyNumberFormat="1" applyFont="1" applyBorder="1" applyAlignment="1">
      <alignment horizontal="center" vertical="center" wrapText="1"/>
    </xf>
    <xf numFmtId="165" fontId="3" fillId="0" borderId="17" xfId="1" applyNumberFormat="1" applyFont="1" applyBorder="1" applyAlignment="1">
      <alignment horizontal="center" vertical="center" wrapText="1"/>
    </xf>
    <xf numFmtId="165" fontId="5" fillId="0" borderId="20" xfId="1" applyNumberFormat="1" applyFont="1" applyBorder="1" applyAlignment="1">
      <alignment horizontal="center" vertical="center" wrapText="1"/>
    </xf>
    <xf numFmtId="165" fontId="5" fillId="0" borderId="23" xfId="1" applyNumberFormat="1" applyFont="1" applyBorder="1" applyAlignment="1">
      <alignment horizontal="center" vertical="center" wrapText="1"/>
    </xf>
    <xf numFmtId="165" fontId="3" fillId="0" borderId="26" xfId="1" applyNumberFormat="1" applyFont="1" applyBorder="1" applyAlignment="1">
      <alignment horizontal="center" vertical="center" wrapText="1"/>
    </xf>
    <xf numFmtId="165" fontId="12" fillId="0" borderId="17" xfId="1" applyNumberFormat="1" applyFont="1" applyBorder="1" applyAlignment="1">
      <alignment horizontal="center" vertical="center" wrapText="1"/>
    </xf>
    <xf numFmtId="165" fontId="12" fillId="0" borderId="14" xfId="1" applyNumberFormat="1" applyFont="1" applyBorder="1" applyAlignment="1">
      <alignment horizontal="center" vertical="center" wrapText="1"/>
    </xf>
    <xf numFmtId="165" fontId="1" fillId="0" borderId="17" xfId="1" applyNumberFormat="1" applyFont="1" applyBorder="1" applyAlignment="1">
      <alignment horizontal="center" vertical="center" wrapText="1"/>
    </xf>
    <xf numFmtId="165" fontId="3" fillId="0" borderId="14" xfId="1" applyNumberFormat="1" applyFont="1" applyBorder="1" applyAlignment="1">
      <alignment horizontal="center" vertical="center" wrapText="1"/>
    </xf>
    <xf numFmtId="165" fontId="5" fillId="0" borderId="29" xfId="1" applyNumberFormat="1" applyFont="1" applyBorder="1" applyAlignment="1">
      <alignment horizontal="center" vertical="center" wrapText="1"/>
    </xf>
    <xf numFmtId="165" fontId="12" fillId="0" borderId="9" xfId="1" applyNumberFormat="1" applyFont="1" applyBorder="1" applyAlignment="1">
      <alignment horizontal="center"/>
    </xf>
    <xf numFmtId="165" fontId="3" fillId="0" borderId="20" xfId="1" applyNumberFormat="1" applyFont="1" applyBorder="1" applyAlignment="1">
      <alignment horizontal="center" vertical="center" wrapText="1"/>
    </xf>
    <xf numFmtId="165" fontId="12" fillId="0" borderId="17" xfId="1" applyNumberFormat="1" applyFont="1" applyBorder="1" applyAlignment="1">
      <alignment horizontal="center" wrapText="1"/>
    </xf>
    <xf numFmtId="165" fontId="3" fillId="0" borderId="23" xfId="1" applyNumberFormat="1" applyFont="1" applyBorder="1" applyAlignment="1">
      <alignment horizontal="center" vertical="center" wrapText="1"/>
    </xf>
    <xf numFmtId="165" fontId="5" fillId="0" borderId="17" xfId="1" applyNumberFormat="1" applyFont="1" applyBorder="1" applyAlignment="1">
      <alignment horizontal="center" vertical="center" wrapText="1"/>
    </xf>
    <xf numFmtId="165" fontId="5" fillId="0" borderId="26" xfId="1" applyNumberFormat="1" applyFont="1" applyBorder="1" applyAlignment="1">
      <alignment horizontal="center" vertical="center" wrapText="1"/>
    </xf>
    <xf numFmtId="165" fontId="12" fillId="0" borderId="33" xfId="1" applyNumberFormat="1" applyFont="1" applyBorder="1" applyAlignment="1">
      <alignment horizontal="center" wrapText="1"/>
    </xf>
    <xf numFmtId="165" fontId="12" fillId="0" borderId="36" xfId="1" applyNumberFormat="1" applyFont="1" applyBorder="1" applyAlignment="1">
      <alignment horizontal="center" wrapText="1"/>
    </xf>
    <xf numFmtId="165" fontId="12" fillId="0" borderId="23" xfId="1" applyNumberFormat="1" applyFont="1" applyBorder="1" applyAlignment="1">
      <alignment horizontal="center" wrapText="1"/>
    </xf>
    <xf numFmtId="165" fontId="5" fillId="0" borderId="33" xfId="1" applyNumberFormat="1" applyFont="1" applyBorder="1" applyAlignment="1">
      <alignment horizontal="center" vertical="center" wrapText="1"/>
    </xf>
    <xf numFmtId="165" fontId="5" fillId="0" borderId="36" xfId="1" applyNumberFormat="1" applyFont="1" applyBorder="1" applyAlignment="1">
      <alignment horizontal="center" vertical="center" wrapText="1"/>
    </xf>
    <xf numFmtId="165" fontId="12" fillId="0" borderId="23" xfId="1" applyNumberFormat="1" applyFont="1" applyBorder="1" applyAlignment="1">
      <alignment horizontal="center" vertical="top" wrapText="1"/>
    </xf>
    <xf numFmtId="165" fontId="3" fillId="0" borderId="9" xfId="1" applyNumberFormat="1" applyFont="1" applyBorder="1" applyAlignment="1">
      <alignment horizontal="center" vertical="center" wrapText="1"/>
    </xf>
    <xf numFmtId="165" fontId="7" fillId="0" borderId="23" xfId="1" applyNumberFormat="1" applyFont="1" applyBorder="1" applyAlignment="1">
      <alignment horizontal="center" vertical="center" wrapText="1"/>
    </xf>
    <xf numFmtId="165" fontId="12" fillId="0" borderId="29" xfId="1" applyNumberFormat="1" applyFont="1" applyBorder="1" applyAlignment="1">
      <alignment horizontal="center" wrapText="1"/>
    </xf>
    <xf numFmtId="165" fontId="12" fillId="0" borderId="0" xfId="1" applyNumberFormat="1" applyFont="1" applyAlignment="1">
      <alignment horizontal="center"/>
    </xf>
    <xf numFmtId="43" fontId="1" fillId="0" borderId="21" xfId="1" applyFont="1" applyBorder="1" applyAlignment="1">
      <alignment vertical="center" wrapText="1"/>
    </xf>
    <xf numFmtId="43" fontId="4" fillId="0" borderId="24" xfId="1" applyFont="1" applyBorder="1" applyAlignment="1">
      <alignment vertical="center" wrapText="1"/>
    </xf>
    <xf numFmtId="43" fontId="2" fillId="0" borderId="27" xfId="1" applyFont="1" applyBorder="1" applyAlignment="1">
      <alignment vertical="center" wrapText="1"/>
    </xf>
    <xf numFmtId="43" fontId="3" fillId="0" borderId="18" xfId="1" applyFont="1" applyBorder="1" applyAlignment="1">
      <alignment horizontal="right" vertical="center" wrapText="1"/>
    </xf>
    <xf numFmtId="43" fontId="5" fillId="0" borderId="21" xfId="1" applyFont="1" applyBorder="1" applyAlignment="1">
      <alignment horizontal="left" vertical="center" wrapText="1"/>
    </xf>
    <xf numFmtId="43" fontId="5" fillId="0" borderId="24" xfId="1" applyFont="1" applyBorder="1" applyAlignment="1">
      <alignment horizontal="left" vertical="center" wrapText="1"/>
    </xf>
    <xf numFmtId="43" fontId="5" fillId="0" borderId="24" xfId="1" applyFont="1" applyBorder="1" applyAlignment="1">
      <alignment horizontal="right" vertical="center" wrapText="1"/>
    </xf>
    <xf numFmtId="43" fontId="3" fillId="0" borderId="27" xfId="1" applyFont="1" applyBorder="1" applyAlignment="1">
      <alignment horizontal="right" vertical="center" wrapText="1"/>
    </xf>
    <xf numFmtId="43" fontId="12" fillId="0" borderId="15" xfId="1" applyFont="1" applyBorder="1" applyAlignment="1">
      <alignment vertical="center" wrapText="1"/>
    </xf>
    <xf numFmtId="43" fontId="1" fillId="0" borderId="18" xfId="1" applyFont="1" applyBorder="1" applyAlignment="1">
      <alignment horizontal="left" vertical="center" wrapText="1"/>
    </xf>
    <xf numFmtId="43" fontId="3" fillId="0" borderId="15" xfId="1" applyFont="1" applyBorder="1" applyAlignment="1">
      <alignment horizontal="right" vertical="center" wrapText="1"/>
    </xf>
    <xf numFmtId="43" fontId="5" fillId="0" borderId="21" xfId="1" applyFont="1" applyBorder="1" applyAlignment="1">
      <alignment horizontal="right" vertical="center" wrapText="1"/>
    </xf>
    <xf numFmtId="43" fontId="5" fillId="0" borderId="30" xfId="1" applyFont="1" applyBorder="1" applyAlignment="1">
      <alignment horizontal="left" vertical="center" wrapText="1"/>
    </xf>
    <xf numFmtId="43" fontId="12" fillId="0" borderId="12" xfId="1" applyFont="1" applyBorder="1"/>
    <xf numFmtId="43" fontId="3" fillId="0" borderId="15" xfId="1" applyFont="1" applyBorder="1" applyAlignment="1">
      <alignment horizontal="center" vertical="center" wrapText="1"/>
    </xf>
    <xf numFmtId="43" fontId="3" fillId="0" borderId="21" xfId="1" applyFont="1" applyBorder="1" applyAlignment="1">
      <alignment horizontal="right" vertical="center" wrapText="1"/>
    </xf>
    <xf numFmtId="43" fontId="3" fillId="0" borderId="24" xfId="1" applyFont="1" applyBorder="1" applyAlignment="1">
      <alignment horizontal="right" vertical="center" wrapText="1"/>
    </xf>
    <xf numFmtId="43" fontId="12" fillId="0" borderId="24" xfId="1" applyFont="1" applyBorder="1" applyAlignment="1">
      <alignment wrapText="1"/>
    </xf>
    <xf numFmtId="43" fontId="5" fillId="0" borderId="30" xfId="1" applyFont="1" applyBorder="1" applyAlignment="1">
      <alignment horizontal="right" vertical="center" wrapText="1"/>
    </xf>
    <xf numFmtId="43" fontId="3" fillId="0" borderId="10" xfId="1" applyFont="1" applyBorder="1" applyAlignment="1">
      <alignment horizontal="left" vertical="center" wrapText="1"/>
    </xf>
    <xf numFmtId="43" fontId="3" fillId="0" borderId="15" xfId="1" applyFont="1" applyBorder="1" applyAlignment="1">
      <alignment horizontal="left" vertical="center" wrapText="1"/>
    </xf>
    <xf numFmtId="43" fontId="5" fillId="0" borderId="27" xfId="1" applyFont="1" applyBorder="1" applyAlignment="1">
      <alignment horizontal="left" vertical="center" wrapText="1"/>
    </xf>
    <xf numFmtId="43" fontId="12" fillId="0" borderId="37" xfId="1" applyFont="1" applyBorder="1" applyAlignment="1">
      <alignment wrapText="1"/>
    </xf>
    <xf numFmtId="43" fontId="3" fillId="0" borderId="34" xfId="1" applyFont="1" applyBorder="1" applyAlignment="1">
      <alignment horizontal="right" vertical="center" wrapText="1"/>
    </xf>
    <xf numFmtId="43" fontId="5" fillId="0" borderId="37" xfId="1" applyFont="1" applyBorder="1" applyAlignment="1">
      <alignment horizontal="left" vertical="center" wrapText="1"/>
    </xf>
    <xf numFmtId="43" fontId="3" fillId="0" borderId="24" xfId="1" applyFont="1" applyBorder="1" applyAlignment="1">
      <alignment horizontal="left" vertical="center" wrapText="1"/>
    </xf>
    <xf numFmtId="43" fontId="7" fillId="0" borderId="24" xfId="1" applyFont="1" applyBorder="1" applyAlignment="1">
      <alignment horizontal="right" vertical="center" wrapText="1"/>
    </xf>
    <xf numFmtId="43" fontId="3" fillId="0" borderId="21" xfId="1" applyFont="1" applyBorder="1" applyAlignment="1">
      <alignment vertical="center" wrapText="1"/>
    </xf>
    <xf numFmtId="43" fontId="3" fillId="0" borderId="24" xfId="1" applyFont="1" applyBorder="1" applyAlignment="1">
      <alignment vertical="center" wrapText="1"/>
    </xf>
    <xf numFmtId="43" fontId="5" fillId="0" borderId="24" xfId="1" applyFont="1" applyBorder="1" applyAlignment="1">
      <alignment horizontal="center" vertical="center" wrapText="1"/>
    </xf>
    <xf numFmtId="43" fontId="12" fillId="0" borderId="30" xfId="1" applyFont="1" applyBorder="1" applyAlignment="1">
      <alignment wrapText="1"/>
    </xf>
    <xf numFmtId="0" fontId="12" fillId="0" borderId="48" xfId="4" applyFont="1" applyBorder="1" applyAlignment="1">
      <alignment horizontal="left" vertical="top" wrapText="1"/>
    </xf>
    <xf numFmtId="0" fontId="16" fillId="0" borderId="48" xfId="4" applyFont="1" applyBorder="1" applyAlignment="1">
      <alignment horizontal="center" vertical="center" wrapText="1"/>
    </xf>
    <xf numFmtId="0" fontId="19" fillId="0" borderId="47" xfId="7" applyFont="1" applyBorder="1" applyAlignment="1">
      <alignment horizontal="justify" vertical="center" wrapText="1"/>
    </xf>
    <xf numFmtId="0" fontId="19" fillId="0" borderId="47" xfId="7" applyFont="1" applyBorder="1" applyAlignment="1">
      <alignment horizontal="center" vertical="center" wrapText="1"/>
    </xf>
    <xf numFmtId="1" fontId="19" fillId="0" borderId="47" xfId="8" applyNumberFormat="1" applyFont="1" applyFill="1" applyBorder="1" applyAlignment="1">
      <alignment horizontal="center" vertical="center"/>
    </xf>
    <xf numFmtId="167" fontId="19" fillId="0" borderId="47" xfId="9" applyNumberFormat="1" applyFont="1" applyFill="1" applyBorder="1" applyAlignment="1">
      <alignment horizontal="right" vertical="center"/>
    </xf>
    <xf numFmtId="0" fontId="12" fillId="0" borderId="48" xfId="4" applyFont="1" applyBorder="1" applyAlignment="1">
      <alignment horizontal="center" vertical="center" wrapText="1"/>
    </xf>
    <xf numFmtId="167" fontId="12" fillId="0" borderId="48" xfId="4" applyNumberFormat="1" applyFont="1" applyBorder="1" applyAlignment="1">
      <alignment horizontal="center" vertical="center" wrapText="1"/>
    </xf>
    <xf numFmtId="0" fontId="16" fillId="0" borderId="48" xfId="4" applyFont="1" applyBorder="1" applyAlignment="1">
      <alignment horizontal="left" vertical="center" wrapText="1"/>
    </xf>
    <xf numFmtId="2" fontId="4" fillId="0" borderId="22" xfId="0" applyNumberFormat="1" applyFont="1" applyBorder="1" applyAlignment="1">
      <alignment horizontal="center" vertical="center" wrapText="1"/>
    </xf>
    <xf numFmtId="43" fontId="16" fillId="0" borderId="49" xfId="5" applyNumberFormat="1" applyFont="1" applyFill="1" applyBorder="1" applyAlignment="1">
      <alignment horizontal="center" vertical="center"/>
    </xf>
    <xf numFmtId="0" fontId="16" fillId="0" borderId="49" xfId="3" applyFont="1" applyBorder="1" applyAlignment="1">
      <alignment horizontal="center" vertical="center" wrapText="1"/>
    </xf>
    <xf numFmtId="43" fontId="13" fillId="0" borderId="18" xfId="1" applyFont="1" applyBorder="1" applyAlignment="1">
      <alignment vertical="center" wrapText="1"/>
    </xf>
    <xf numFmtId="0" fontId="5" fillId="0" borderId="50" xfId="0" applyFont="1" applyBorder="1" applyAlignment="1">
      <alignment horizontal="center" vertical="center" wrapText="1"/>
    </xf>
    <xf numFmtId="0" fontId="5" fillId="0" borderId="51" xfId="0" applyFont="1" applyBorder="1" applyAlignment="1">
      <alignment horizontal="left" vertical="center" wrapText="1"/>
    </xf>
    <xf numFmtId="0" fontId="5" fillId="0" borderId="51" xfId="0" applyFont="1" applyBorder="1" applyAlignment="1">
      <alignment horizontal="center" vertical="center" wrapText="1"/>
    </xf>
    <xf numFmtId="3" fontId="5" fillId="0" borderId="51" xfId="0" applyNumberFormat="1" applyFont="1" applyBorder="1" applyAlignment="1">
      <alignment horizontal="center" vertical="center" wrapText="1"/>
    </xf>
    <xf numFmtId="165" fontId="5" fillId="0" borderId="51" xfId="1" applyNumberFormat="1" applyFont="1" applyBorder="1" applyAlignment="1">
      <alignment horizontal="center" vertical="center" wrapText="1"/>
    </xf>
    <xf numFmtId="43" fontId="5" fillId="0" borderId="52" xfId="1" applyFont="1" applyBorder="1" applyAlignment="1">
      <alignment horizontal="right" vertical="center" wrapText="1"/>
    </xf>
    <xf numFmtId="0" fontId="3" fillId="0" borderId="19" xfId="0" applyFont="1" applyBorder="1" applyAlignment="1">
      <alignment horizontal="left" vertical="center" wrapText="1"/>
    </xf>
    <xf numFmtId="43" fontId="10" fillId="0" borderId="39" xfId="1" applyFont="1" applyBorder="1" applyAlignment="1">
      <alignment horizontal="right" vertical="center" wrapText="1"/>
    </xf>
    <xf numFmtId="43" fontId="10" fillId="0" borderId="41" xfId="1" applyFont="1" applyBorder="1" applyAlignment="1">
      <alignment horizontal="right" vertical="center" wrapText="1"/>
    </xf>
    <xf numFmtId="43" fontId="9" fillId="0" borderId="44" xfId="1" applyFont="1" applyBorder="1" applyAlignment="1">
      <alignment horizontal="left" vertical="center" wrapText="1"/>
    </xf>
    <xf numFmtId="43" fontId="12" fillId="0" borderId="43" xfId="1" applyFont="1" applyBorder="1" applyAlignment="1">
      <alignment vertical="top" wrapText="1"/>
    </xf>
    <xf numFmtId="43" fontId="3" fillId="0" borderId="34" xfId="1" applyFont="1" applyBorder="1" applyAlignment="1">
      <alignment horizontal="left" vertical="center" wrapText="1"/>
    </xf>
    <xf numFmtId="43" fontId="10" fillId="0" borderId="46" xfId="1" applyFont="1" applyBorder="1" applyAlignment="1">
      <alignment horizontal="left" vertical="center" wrapText="1"/>
    </xf>
    <xf numFmtId="43" fontId="10" fillId="0" borderId="41" xfId="1" applyFont="1" applyBorder="1" applyAlignment="1">
      <alignment horizontal="left" vertical="center" wrapText="1"/>
    </xf>
    <xf numFmtId="43" fontId="9" fillId="2" borderId="2" xfId="1" applyFont="1" applyFill="1" applyBorder="1" applyAlignment="1">
      <alignment horizontal="left" vertical="center" wrapText="1"/>
    </xf>
    <xf numFmtId="168" fontId="4" fillId="0" borderId="9" xfId="2" applyNumberFormat="1" applyFont="1" applyBorder="1" applyAlignment="1">
      <alignment horizontal="center" vertical="center" wrapText="1"/>
    </xf>
    <xf numFmtId="0" fontId="12" fillId="0" borderId="23" xfId="0" applyFont="1" applyBorder="1" applyAlignment="1">
      <alignment horizontal="center" wrapText="1"/>
    </xf>
    <xf numFmtId="165" fontId="5" fillId="0" borderId="23" xfId="1" applyNumberFormat="1" applyFont="1" applyBorder="1" applyAlignment="1">
      <alignment vertical="center" wrapText="1"/>
    </xf>
    <xf numFmtId="0" fontId="10" fillId="0" borderId="42" xfId="0" applyFont="1" applyBorder="1" applyAlignment="1">
      <alignment horizontal="center" vertical="center" wrapText="1"/>
    </xf>
    <xf numFmtId="43" fontId="10" fillId="0" borderId="43" xfId="1" applyFont="1" applyBorder="1" applyAlignment="1">
      <alignment horizontal="right" vertical="center" wrapText="1"/>
    </xf>
    <xf numFmtId="0" fontId="17" fillId="0" borderId="0" xfId="10" applyFont="1"/>
    <xf numFmtId="0" fontId="17" fillId="0" borderId="0" xfId="10" applyFont="1" applyAlignment="1">
      <alignment horizontal="center"/>
    </xf>
    <xf numFmtId="166" fontId="17" fillId="0" borderId="0" xfId="10" applyNumberFormat="1" applyFont="1" applyAlignment="1">
      <alignment horizontal="center"/>
    </xf>
    <xf numFmtId="166" fontId="17" fillId="0" borderId="0" xfId="11" applyNumberFormat="1" applyFont="1" applyFill="1" applyAlignment="1">
      <alignment horizontal="center"/>
    </xf>
    <xf numFmtId="166" fontId="17" fillId="0" borderId="0" xfId="10" applyNumberFormat="1" applyFont="1" applyAlignment="1">
      <alignment horizontal="right"/>
    </xf>
    <xf numFmtId="0" fontId="17" fillId="0" borderId="0" xfId="12" applyAlignment="1">
      <alignment horizontal="left" vertical="top"/>
    </xf>
    <xf numFmtId="0" fontId="17" fillId="0" borderId="54" xfId="12" quotePrefix="1" applyBorder="1" applyAlignment="1">
      <alignment horizontal="center" vertical="top"/>
    </xf>
    <xf numFmtId="0" fontId="17" fillId="0" borderId="56" xfId="12" quotePrefix="1" applyBorder="1" applyAlignment="1">
      <alignment horizontal="center" vertical="top"/>
    </xf>
    <xf numFmtId="0" fontId="22" fillId="0" borderId="59" xfId="10" applyFont="1" applyBorder="1" applyAlignment="1">
      <alignment horizontal="center" wrapText="1"/>
    </xf>
    <xf numFmtId="0" fontId="12" fillId="0" borderId="59" xfId="10" applyFont="1" applyBorder="1"/>
    <xf numFmtId="0" fontId="12" fillId="0" borderId="59" xfId="10" applyFont="1" applyBorder="1" applyAlignment="1">
      <alignment horizontal="center"/>
    </xf>
    <xf numFmtId="166" fontId="12" fillId="0" borderId="59" xfId="10" applyNumberFormat="1" applyFont="1" applyBorder="1"/>
    <xf numFmtId="169" fontId="17" fillId="0" borderId="0" xfId="14" applyFont="1"/>
    <xf numFmtId="169" fontId="17" fillId="0" borderId="0" xfId="14" applyFont="1" applyAlignment="1">
      <alignment horizontal="center" wrapText="1"/>
    </xf>
    <xf numFmtId="0" fontId="22" fillId="0" borderId="60" xfId="10" applyFont="1" applyBorder="1" applyAlignment="1">
      <alignment horizontal="center"/>
    </xf>
    <xf numFmtId="0" fontId="22" fillId="0" borderId="60" xfId="10" applyFont="1" applyBorder="1"/>
    <xf numFmtId="43" fontId="22" fillId="0" borderId="60" xfId="11" applyFont="1" applyFill="1" applyBorder="1" applyAlignment="1">
      <alignment horizontal="center"/>
    </xf>
    <xf numFmtId="166" fontId="22" fillId="0" borderId="60" xfId="10" applyNumberFormat="1" applyFont="1" applyBorder="1" applyAlignment="1">
      <alignment horizontal="center"/>
    </xf>
    <xf numFmtId="166" fontId="22" fillId="0" borderId="60" xfId="11" applyNumberFormat="1" applyFont="1" applyFill="1" applyBorder="1" applyAlignment="1"/>
    <xf numFmtId="166" fontId="22" fillId="0" borderId="60" xfId="11" applyNumberFormat="1" applyFont="1" applyFill="1" applyBorder="1" applyAlignment="1">
      <alignment horizontal="right"/>
    </xf>
    <xf numFmtId="0" fontId="17" fillId="0" borderId="61" xfId="10" applyFont="1" applyBorder="1" applyAlignment="1">
      <alignment horizontal="center"/>
    </xf>
    <xf numFmtId="0" fontId="17" fillId="0" borderId="61" xfId="10" applyFont="1" applyBorder="1"/>
    <xf numFmtId="166" fontId="17" fillId="0" borderId="61" xfId="10" applyNumberFormat="1" applyFont="1" applyBorder="1" applyAlignment="1">
      <alignment horizontal="center"/>
    </xf>
    <xf numFmtId="166" fontId="17" fillId="0" borderId="61" xfId="11" applyNumberFormat="1" applyFont="1" applyFill="1" applyBorder="1" applyAlignment="1">
      <alignment horizontal="center"/>
    </xf>
    <xf numFmtId="166" fontId="17" fillId="0" borderId="61" xfId="10" applyNumberFormat="1" applyFont="1" applyBorder="1" applyAlignment="1">
      <alignment horizontal="right"/>
    </xf>
    <xf numFmtId="169" fontId="17" fillId="0" borderId="62" xfId="14" applyFont="1" applyBorder="1"/>
    <xf numFmtId="49" fontId="17" fillId="0" borderId="63" xfId="10" applyNumberFormat="1" applyFont="1" applyBorder="1" applyAlignment="1">
      <alignment horizontal="center"/>
    </xf>
    <xf numFmtId="0" fontId="17" fillId="0" borderId="47" xfId="10" applyFont="1" applyBorder="1"/>
    <xf numFmtId="0" fontId="17" fillId="0" borderId="47" xfId="10" applyFont="1" applyBorder="1" applyAlignment="1">
      <alignment horizontal="center"/>
    </xf>
    <xf numFmtId="166" fontId="17" fillId="0" borderId="47" xfId="10" applyNumberFormat="1" applyFont="1" applyBorder="1" applyAlignment="1">
      <alignment horizontal="center"/>
    </xf>
    <xf numFmtId="166" fontId="17" fillId="0" borderId="47" xfId="11" applyNumberFormat="1" applyFont="1" applyFill="1" applyBorder="1" applyAlignment="1">
      <alignment horizontal="center"/>
    </xf>
    <xf numFmtId="166" fontId="17" fillId="0" borderId="64" xfId="10" applyNumberFormat="1" applyFont="1" applyBorder="1" applyAlignment="1">
      <alignment horizontal="right"/>
    </xf>
    <xf numFmtId="49" fontId="17" fillId="0" borderId="63" xfId="12" applyNumberFormat="1" applyBorder="1" applyAlignment="1">
      <alignment horizontal="center"/>
    </xf>
    <xf numFmtId="169" fontId="22" fillId="0" borderId="47" xfId="12" applyNumberFormat="1" applyFont="1" applyBorder="1" applyAlignment="1">
      <alignment horizontal="left" wrapText="1"/>
    </xf>
    <xf numFmtId="169" fontId="17" fillId="0" borderId="47" xfId="12" applyNumberFormat="1" applyBorder="1" applyAlignment="1">
      <alignment horizontal="center" vertical="center"/>
    </xf>
    <xf numFmtId="166" fontId="17" fillId="0" borderId="47" xfId="12" applyNumberFormat="1" applyBorder="1" applyAlignment="1">
      <alignment horizontal="center" vertical="center"/>
    </xf>
    <xf numFmtId="166" fontId="17" fillId="0" borderId="47" xfId="15" applyFont="1" applyFill="1" applyBorder="1" applyAlignment="1" applyProtection="1">
      <alignment vertical="center"/>
      <protection locked="0"/>
    </xf>
    <xf numFmtId="166" fontId="17" fillId="0" borderId="64" xfId="12" applyNumberFormat="1" applyBorder="1" applyAlignment="1" applyProtection="1">
      <alignment horizontal="center" vertical="center"/>
      <protection locked="0"/>
    </xf>
    <xf numFmtId="49" fontId="12" fillId="0" borderId="63" xfId="12" applyNumberFormat="1" applyFont="1" applyBorder="1" applyAlignment="1">
      <alignment horizontal="center"/>
    </xf>
    <xf numFmtId="169" fontId="12" fillId="0" borderId="47" xfId="12" applyNumberFormat="1" applyFont="1" applyBorder="1" applyAlignment="1">
      <alignment horizontal="left" wrapText="1"/>
    </xf>
    <xf numFmtId="169" fontId="12" fillId="0" borderId="47" xfId="12" applyNumberFormat="1" applyFont="1" applyBorder="1" applyAlignment="1">
      <alignment horizontal="center" vertical="center"/>
    </xf>
    <xf numFmtId="169" fontId="17" fillId="0" borderId="47" xfId="12" applyNumberFormat="1" applyBorder="1" applyAlignment="1">
      <alignment horizontal="left" wrapText="1"/>
    </xf>
    <xf numFmtId="49" fontId="22" fillId="0" borderId="63" xfId="10" applyNumberFormat="1" applyFont="1" applyBorder="1" applyAlignment="1">
      <alignment horizontal="center"/>
    </xf>
    <xf numFmtId="0" fontId="22" fillId="0" borderId="47" xfId="10" applyFont="1" applyBorder="1" applyAlignment="1">
      <alignment wrapText="1"/>
    </xf>
    <xf numFmtId="166" fontId="22" fillId="0" borderId="64" xfId="10" applyNumberFormat="1" applyFont="1" applyBorder="1"/>
    <xf numFmtId="0" fontId="17" fillId="0" borderId="47" xfId="10" applyFont="1" applyBorder="1" applyAlignment="1">
      <alignment wrapText="1"/>
    </xf>
    <xf numFmtId="49" fontId="17" fillId="0" borderId="63" xfId="7" applyNumberFormat="1" applyBorder="1" applyAlignment="1">
      <alignment horizontal="left" vertical="top" wrapText="1"/>
    </xf>
    <xf numFmtId="0" fontId="24" fillId="0" borderId="47" xfId="7" applyFont="1" applyBorder="1" applyAlignment="1">
      <alignment horizontal="left" vertical="top" wrapText="1"/>
    </xf>
    <xf numFmtId="0" fontId="17" fillId="0" borderId="47" xfId="7" applyBorder="1" applyAlignment="1">
      <alignment horizontal="center" vertical="top" wrapText="1"/>
    </xf>
    <xf numFmtId="166" fontId="17" fillId="0" borderId="47" xfId="7" applyNumberFormat="1" applyBorder="1" applyAlignment="1">
      <alignment horizontal="left" vertical="top" wrapText="1"/>
    </xf>
    <xf numFmtId="166" fontId="17" fillId="0" borderId="64" xfId="7" applyNumberFormat="1" applyBorder="1" applyAlignment="1">
      <alignment horizontal="left" vertical="top" wrapText="1"/>
    </xf>
    <xf numFmtId="0" fontId="17" fillId="0" borderId="0" xfId="7" applyAlignment="1">
      <alignment horizontal="left" vertical="top"/>
    </xf>
    <xf numFmtId="49" fontId="25" fillId="0" borderId="63" xfId="16" applyNumberFormat="1" applyFont="1" applyBorder="1" applyAlignment="1">
      <alignment horizontal="left" vertical="top" wrapText="1"/>
    </xf>
    <xf numFmtId="0" fontId="26" fillId="0" borderId="47" xfId="16" applyFont="1" applyBorder="1" applyAlignment="1">
      <alignment horizontal="left" vertical="top" wrapText="1"/>
    </xf>
    <xf numFmtId="0" fontId="27" fillId="0" borderId="47" xfId="16" applyFont="1" applyBorder="1" applyAlignment="1">
      <alignment horizontal="center" vertical="top" wrapText="1"/>
    </xf>
    <xf numFmtId="166" fontId="25" fillId="0" borderId="47" xfId="16" applyNumberFormat="1" applyFont="1" applyBorder="1" applyAlignment="1">
      <alignment horizontal="left" vertical="top" wrapText="1"/>
    </xf>
    <xf numFmtId="166" fontId="25" fillId="0" borderId="64" xfId="16" applyNumberFormat="1" applyFont="1" applyBorder="1" applyAlignment="1">
      <alignment horizontal="left" vertical="top" wrapText="1"/>
    </xf>
    <xf numFmtId="0" fontId="25" fillId="0" borderId="0" xfId="16" applyFont="1" applyAlignment="1">
      <alignment horizontal="left" vertical="top"/>
    </xf>
    <xf numFmtId="0" fontId="28" fillId="0" borderId="47" xfId="16" applyFont="1" applyBorder="1" applyAlignment="1">
      <alignment horizontal="left" vertical="top" wrapText="1"/>
    </xf>
    <xf numFmtId="49" fontId="29" fillId="0" borderId="63" xfId="16" applyNumberFormat="1" applyFont="1" applyBorder="1" applyAlignment="1">
      <alignment horizontal="center" vertical="top" wrapText="1"/>
    </xf>
    <xf numFmtId="166" fontId="17" fillId="0" borderId="47" xfId="16" applyNumberFormat="1" applyBorder="1" applyAlignment="1">
      <alignment horizontal="left" vertical="top" wrapText="1"/>
    </xf>
    <xf numFmtId="0" fontId="29" fillId="0" borderId="47" xfId="16" applyFont="1" applyBorder="1" applyAlignment="1">
      <alignment horizontal="left" vertical="top" wrapText="1"/>
    </xf>
    <xf numFmtId="0" fontId="31" fillId="0" borderId="47" xfId="16" applyFont="1" applyBorder="1" applyAlignment="1">
      <alignment horizontal="left" vertical="top" wrapText="1"/>
    </xf>
    <xf numFmtId="49" fontId="26" fillId="0" borderId="63" xfId="16" applyNumberFormat="1" applyFont="1" applyBorder="1" applyAlignment="1">
      <alignment horizontal="center" vertical="top" wrapText="1"/>
    </xf>
    <xf numFmtId="0" fontId="27" fillId="0" borderId="47" xfId="16" applyFont="1" applyBorder="1" applyAlignment="1">
      <alignment horizontal="center" vertical="center" wrapText="1"/>
    </xf>
    <xf numFmtId="49" fontId="26" fillId="0" borderId="63" xfId="7" applyNumberFormat="1" applyFont="1" applyBorder="1" applyAlignment="1">
      <alignment horizontal="center" vertical="center" wrapText="1"/>
    </xf>
    <xf numFmtId="0" fontId="26" fillId="0" borderId="47" xfId="7" applyFont="1" applyBorder="1" applyAlignment="1">
      <alignment horizontal="left" vertical="top" wrapText="1"/>
    </xf>
    <xf numFmtId="0" fontId="17" fillId="0" borderId="47" xfId="7" applyBorder="1" applyAlignment="1">
      <alignment horizontal="center" vertical="center" wrapText="1"/>
    </xf>
    <xf numFmtId="49" fontId="26" fillId="0" borderId="63" xfId="7" applyNumberFormat="1" applyFont="1" applyBorder="1" applyAlignment="1">
      <alignment horizontal="center" vertical="top" wrapText="1"/>
    </xf>
    <xf numFmtId="0" fontId="28" fillId="0" borderId="47" xfId="7" applyFont="1" applyBorder="1" applyAlignment="1">
      <alignment horizontal="left" vertical="top" wrapText="1"/>
    </xf>
    <xf numFmtId="49" fontId="29" fillId="0" borderId="63" xfId="7" applyNumberFormat="1" applyFont="1" applyBorder="1" applyAlignment="1">
      <alignment horizontal="center" vertical="top" wrapText="1"/>
    </xf>
    <xf numFmtId="0" fontId="29" fillId="0" borderId="47" xfId="7" applyFont="1" applyBorder="1" applyAlignment="1">
      <alignment horizontal="left" vertical="top" wrapText="1"/>
    </xf>
    <xf numFmtId="0" fontId="17" fillId="0" borderId="65" xfId="10" applyFont="1" applyBorder="1" applyAlignment="1">
      <alignment horizontal="center"/>
    </xf>
    <xf numFmtId="0" fontId="17" fillId="0" borderId="65" xfId="10" applyFont="1" applyBorder="1"/>
    <xf numFmtId="0" fontId="25" fillId="0" borderId="63" xfId="16" applyFont="1" applyBorder="1" applyAlignment="1">
      <alignment horizontal="left" vertical="top" wrapText="1"/>
    </xf>
    <xf numFmtId="0" fontId="25" fillId="0" borderId="63" xfId="16" applyFont="1" applyBorder="1" applyAlignment="1">
      <alignment horizontal="center" vertical="top" wrapText="1"/>
    </xf>
    <xf numFmtId="0" fontId="29" fillId="0" borderId="63" xfId="16" applyFont="1" applyBorder="1" applyAlignment="1">
      <alignment horizontal="center" vertical="top" wrapText="1"/>
    </xf>
    <xf numFmtId="0" fontId="26" fillId="0" borderId="63" xfId="16" applyFont="1" applyBorder="1" applyAlignment="1">
      <alignment horizontal="center" vertical="top" wrapText="1"/>
    </xf>
    <xf numFmtId="0" fontId="12" fillId="0" borderId="66" xfId="10" applyFont="1" applyBorder="1" applyAlignment="1">
      <alignment horizontal="center"/>
    </xf>
    <xf numFmtId="0" fontId="25" fillId="0" borderId="67" xfId="16" applyFont="1" applyBorder="1" applyAlignment="1">
      <alignment horizontal="left" vertical="top"/>
    </xf>
    <xf numFmtId="0" fontId="25" fillId="0" borderId="68" xfId="16" applyFont="1" applyBorder="1" applyAlignment="1">
      <alignment horizontal="left" vertical="top"/>
    </xf>
    <xf numFmtId="0" fontId="25" fillId="0" borderId="69" xfId="16" applyFont="1" applyBorder="1" applyAlignment="1">
      <alignment horizontal="left" vertical="top"/>
    </xf>
    <xf numFmtId="0" fontId="25" fillId="0" borderId="70" xfId="16" applyFont="1" applyBorder="1" applyAlignment="1">
      <alignment horizontal="left" vertical="top"/>
    </xf>
    <xf numFmtId="0" fontId="17" fillId="0" borderId="71" xfId="7" applyBorder="1" applyAlignment="1">
      <alignment horizontal="left" vertical="top"/>
    </xf>
    <xf numFmtId="166" fontId="22" fillId="0" borderId="75" xfId="12" applyNumberFormat="1" applyFont="1" applyBorder="1" applyAlignment="1" applyProtection="1">
      <alignment horizontal="center" vertical="center" wrapText="1"/>
      <protection locked="0"/>
    </xf>
    <xf numFmtId="166" fontId="22" fillId="0" borderId="79" xfId="12" applyNumberFormat="1" applyFont="1" applyBorder="1" applyAlignment="1" applyProtection="1">
      <alignment horizontal="center" vertical="center" wrapText="1"/>
      <protection locked="0"/>
    </xf>
    <xf numFmtId="0" fontId="36" fillId="0" borderId="47" xfId="16" applyFont="1" applyBorder="1" applyAlignment="1">
      <alignment horizontal="left" vertical="top" wrapText="1"/>
    </xf>
    <xf numFmtId="0" fontId="38" fillId="0" borderId="47" xfId="16" applyFont="1" applyBorder="1" applyAlignment="1">
      <alignment horizontal="left" vertical="top" wrapText="1"/>
    </xf>
    <xf numFmtId="0" fontId="29" fillId="0" borderId="47" xfId="16" applyFont="1" applyBorder="1" applyAlignment="1">
      <alignment horizontal="center" vertical="top" wrapText="1"/>
    </xf>
    <xf numFmtId="0" fontId="26" fillId="0" borderId="63" xfId="16" applyFont="1" applyBorder="1" applyAlignment="1">
      <alignment horizontal="right" vertical="top" wrapText="1" indent="1"/>
    </xf>
    <xf numFmtId="49" fontId="12" fillId="0" borderId="63" xfId="10" applyNumberFormat="1" applyFont="1" applyBorder="1" applyAlignment="1">
      <alignment horizontal="center"/>
    </xf>
    <xf numFmtId="0" fontId="39" fillId="0" borderId="47" xfId="10" applyFont="1" applyBorder="1" applyAlignment="1">
      <alignment wrapText="1"/>
    </xf>
    <xf numFmtId="0" fontId="17" fillId="0" borderId="63" xfId="7" applyBorder="1" applyAlignment="1">
      <alignment horizontal="left" vertical="top" wrapText="1"/>
    </xf>
    <xf numFmtId="0" fontId="12" fillId="0" borderId="47" xfId="10" applyFont="1" applyBorder="1" applyAlignment="1">
      <alignment wrapText="1"/>
    </xf>
    <xf numFmtId="1" fontId="17" fillId="0" borderId="65" xfId="10" applyNumberFormat="1" applyFont="1" applyBorder="1" applyAlignment="1">
      <alignment horizontal="center"/>
    </xf>
    <xf numFmtId="0" fontId="17" fillId="0" borderId="80" xfId="10" applyFont="1" applyBorder="1" applyAlignment="1">
      <alignment horizontal="center"/>
    </xf>
    <xf numFmtId="0" fontId="17" fillId="0" borderId="81" xfId="10" applyFont="1" applyBorder="1" applyAlignment="1">
      <alignment horizontal="center"/>
    </xf>
    <xf numFmtId="0" fontId="17" fillId="0" borderId="82" xfId="10" applyFont="1" applyBorder="1" applyAlignment="1">
      <alignment horizontal="center"/>
    </xf>
    <xf numFmtId="0" fontId="17" fillId="0" borderId="77" xfId="10" applyFont="1" applyBorder="1" applyAlignment="1">
      <alignment horizontal="center"/>
    </xf>
    <xf numFmtId="49" fontId="17" fillId="0" borderId="63" xfId="10" applyNumberFormat="1" applyFont="1" applyBorder="1" applyAlignment="1">
      <alignment horizontal="center" vertical="center"/>
    </xf>
    <xf numFmtId="166" fontId="17" fillId="0" borderId="64" xfId="10" applyNumberFormat="1" applyFont="1" applyBorder="1"/>
    <xf numFmtId="166" fontId="17" fillId="0" borderId="47" xfId="17" applyFont="1" applyFill="1" applyBorder="1" applyAlignment="1">
      <alignment horizontal="center" vertical="center"/>
    </xf>
    <xf numFmtId="169" fontId="23" fillId="0" borderId="47" xfId="12" applyNumberFormat="1" applyFont="1" applyBorder="1" applyAlignment="1">
      <alignment horizontal="left" vertical="top" wrapText="1"/>
    </xf>
    <xf numFmtId="166" fontId="17" fillId="0" borderId="64" xfId="18" applyNumberFormat="1" applyFont="1" applyBorder="1" applyAlignment="1" applyProtection="1">
      <alignment horizontal="center" vertical="center"/>
      <protection locked="0"/>
    </xf>
    <xf numFmtId="169" fontId="12" fillId="0" borderId="63" xfId="14" applyFont="1" applyBorder="1"/>
    <xf numFmtId="169" fontId="12" fillId="0" borderId="47" xfId="14" applyFont="1" applyBorder="1" applyAlignment="1">
      <alignment wrapText="1"/>
    </xf>
    <xf numFmtId="169" fontId="17" fillId="0" borderId="47" xfId="14" applyFont="1" applyBorder="1" applyAlignment="1">
      <alignment horizontal="center"/>
    </xf>
    <xf numFmtId="166" fontId="22" fillId="0" borderId="47" xfId="14" applyNumberFormat="1" applyFont="1" applyBorder="1" applyAlignment="1">
      <alignment horizontal="center"/>
    </xf>
    <xf numFmtId="166" fontId="22" fillId="0" borderId="47" xfId="15" applyFont="1" applyBorder="1" applyAlignment="1"/>
    <xf numFmtId="166" fontId="22" fillId="0" borderId="64" xfId="15" applyFont="1" applyBorder="1"/>
    <xf numFmtId="169" fontId="17" fillId="0" borderId="47" xfId="14" applyFont="1" applyBorder="1" applyAlignment="1">
      <alignment wrapText="1"/>
    </xf>
    <xf numFmtId="169" fontId="12" fillId="0" borderId="47" xfId="14" applyFont="1" applyBorder="1"/>
    <xf numFmtId="169" fontId="12" fillId="0" borderId="47" xfId="14" applyFont="1" applyBorder="1" applyAlignment="1">
      <alignment horizontal="center"/>
    </xf>
    <xf numFmtId="166" fontId="17" fillId="0" borderId="47" xfId="14" applyNumberFormat="1" applyFont="1" applyBorder="1" applyAlignment="1">
      <alignment horizontal="center"/>
    </xf>
    <xf numFmtId="166" fontId="17" fillId="0" borderId="47" xfId="15" applyFont="1" applyBorder="1" applyAlignment="1"/>
    <xf numFmtId="0" fontId="22" fillId="0" borderId="47" xfId="10" applyFont="1" applyBorder="1" applyAlignment="1" applyProtection="1">
      <alignment wrapText="1"/>
      <protection locked="0"/>
    </xf>
    <xf numFmtId="0" fontId="17" fillId="0" borderId="47" xfId="10" applyFont="1" applyBorder="1" applyAlignment="1" applyProtection="1">
      <alignment wrapText="1"/>
      <protection locked="0"/>
    </xf>
    <xf numFmtId="166" fontId="22" fillId="0" borderId="64" xfId="10" applyNumberFormat="1" applyFont="1" applyBorder="1" applyAlignment="1">
      <alignment horizontal="center"/>
    </xf>
    <xf numFmtId="166" fontId="12" fillId="0" borderId="47" xfId="10" applyNumberFormat="1" applyFont="1" applyBorder="1" applyAlignment="1">
      <alignment horizontal="right" vertical="center"/>
    </xf>
    <xf numFmtId="0" fontId="12" fillId="0" borderId="47" xfId="10" applyFont="1" applyBorder="1" applyAlignment="1" applyProtection="1">
      <alignment wrapText="1"/>
      <protection locked="0"/>
    </xf>
    <xf numFmtId="166" fontId="17" fillId="0" borderId="47" xfId="15" applyFont="1" applyFill="1" applyBorder="1" applyAlignment="1">
      <alignment vertical="center"/>
    </xf>
    <xf numFmtId="166" fontId="12" fillId="3" borderId="47" xfId="10" applyNumberFormat="1" applyFont="1" applyFill="1" applyBorder="1"/>
    <xf numFmtId="166" fontId="17" fillId="0" borderId="64" xfId="10" applyNumberFormat="1" applyFont="1" applyBorder="1" applyAlignment="1">
      <alignment horizontal="center"/>
    </xf>
    <xf numFmtId="0" fontId="12" fillId="0" borderId="47" xfId="10" applyFont="1" applyBorder="1"/>
    <xf numFmtId="49" fontId="12" fillId="0" borderId="63" xfId="10" applyNumberFormat="1" applyFont="1" applyBorder="1" applyAlignment="1">
      <alignment horizontal="center" vertical="center"/>
    </xf>
    <xf numFmtId="0" fontId="12" fillId="0" borderId="47" xfId="10" applyFont="1" applyBorder="1" applyAlignment="1">
      <alignment vertical="center" wrapText="1"/>
    </xf>
    <xf numFmtId="0" fontId="17" fillId="0" borderId="47" xfId="10" applyFont="1" applyBorder="1" applyAlignment="1">
      <alignment horizontal="center" vertical="center"/>
    </xf>
    <xf numFmtId="166" fontId="17" fillId="0" borderId="47" xfId="10" applyNumberFormat="1" applyFont="1" applyBorder="1" applyAlignment="1">
      <alignment horizontal="center" vertical="center"/>
    </xf>
    <xf numFmtId="166" fontId="17" fillId="0" borderId="64" xfId="10" applyNumberFormat="1" applyFont="1" applyBorder="1" applyAlignment="1">
      <alignment horizontal="right" vertical="center"/>
    </xf>
    <xf numFmtId="0" fontId="17" fillId="0" borderId="65" xfId="10" applyFont="1" applyBorder="1" applyAlignment="1">
      <alignment horizontal="center" vertical="center"/>
    </xf>
    <xf numFmtId="1" fontId="17" fillId="0" borderId="65" xfId="10" applyNumberFormat="1" applyFont="1" applyBorder="1" applyAlignment="1">
      <alignment horizontal="center" vertical="center"/>
    </xf>
    <xf numFmtId="0" fontId="17" fillId="0" borderId="65" xfId="10" applyFont="1" applyBorder="1" applyAlignment="1">
      <alignment vertical="center"/>
    </xf>
    <xf numFmtId="166" fontId="17" fillId="0" borderId="47" xfId="15" applyFont="1" applyFill="1" applyBorder="1" applyAlignment="1">
      <alignment horizontal="center" vertical="center"/>
    </xf>
    <xf numFmtId="0" fontId="12" fillId="0" borderId="47" xfId="10" applyFont="1" applyBorder="1" applyAlignment="1">
      <alignment horizontal="center"/>
    </xf>
    <xf numFmtId="166" fontId="12" fillId="0" borderId="47" xfId="10" applyNumberFormat="1" applyFont="1" applyBorder="1" applyAlignment="1">
      <alignment horizontal="center"/>
    </xf>
    <xf numFmtId="0" fontId="12" fillId="0" borderId="65" xfId="10" applyFont="1" applyBorder="1" applyAlignment="1">
      <alignment horizontal="center"/>
    </xf>
    <xf numFmtId="1" fontId="12" fillId="0" borderId="65" xfId="10" applyNumberFormat="1" applyFont="1" applyBorder="1" applyAlignment="1">
      <alignment horizontal="center"/>
    </xf>
    <xf numFmtId="0" fontId="12" fillId="0" borderId="65" xfId="10" applyFont="1" applyBorder="1"/>
    <xf numFmtId="0" fontId="42" fillId="0" borderId="47" xfId="10" applyFont="1" applyBorder="1"/>
    <xf numFmtId="0" fontId="42" fillId="0" borderId="47" xfId="10" applyFont="1" applyBorder="1" applyAlignment="1">
      <alignment horizontal="center"/>
    </xf>
    <xf numFmtId="166" fontId="12" fillId="3" borderId="83" xfId="10" applyNumberFormat="1" applyFont="1" applyFill="1" applyBorder="1"/>
    <xf numFmtId="166" fontId="17" fillId="0" borderId="65" xfId="10" applyNumberFormat="1" applyFont="1" applyBorder="1" applyAlignment="1">
      <alignment horizontal="center"/>
    </xf>
    <xf numFmtId="166" fontId="17" fillId="0" borderId="65" xfId="10" applyNumberFormat="1" applyFont="1" applyBorder="1"/>
    <xf numFmtId="0" fontId="42" fillId="0" borderId="65" xfId="10" applyFont="1" applyBorder="1" applyAlignment="1">
      <alignment horizontal="center"/>
    </xf>
    <xf numFmtId="1" fontId="42" fillId="0" borderId="65" xfId="10" applyNumberFormat="1" applyFont="1" applyBorder="1" applyAlignment="1">
      <alignment horizontal="center"/>
    </xf>
    <xf numFmtId="0" fontId="42" fillId="0" borderId="65" xfId="10" applyFont="1" applyBorder="1"/>
    <xf numFmtId="0" fontId="22" fillId="0" borderId="47" xfId="10" applyFont="1" applyBorder="1"/>
    <xf numFmtId="49" fontId="12" fillId="0" borderId="84" xfId="10" applyNumberFormat="1" applyFont="1" applyBorder="1" applyAlignment="1">
      <alignment horizontal="center"/>
    </xf>
    <xf numFmtId="0" fontId="17" fillId="0" borderId="85" xfId="10" applyFont="1" applyBorder="1" applyAlignment="1">
      <alignment wrapText="1"/>
    </xf>
    <xf numFmtId="0" fontId="17" fillId="0" borderId="85" xfId="10" applyFont="1" applyBorder="1" applyAlignment="1">
      <alignment horizontal="center"/>
    </xf>
    <xf numFmtId="166" fontId="17" fillId="0" borderId="85" xfId="10" applyNumberFormat="1" applyFont="1" applyBorder="1" applyAlignment="1">
      <alignment horizontal="center"/>
    </xf>
    <xf numFmtId="166" fontId="17" fillId="0" borderId="85" xfId="11" applyNumberFormat="1" applyFont="1" applyFill="1" applyBorder="1" applyAlignment="1">
      <alignment horizontal="center"/>
    </xf>
    <xf numFmtId="166" fontId="17" fillId="0" borderId="86" xfId="10" applyNumberFormat="1" applyFont="1" applyBorder="1" applyAlignment="1">
      <alignment horizontal="right"/>
    </xf>
    <xf numFmtId="0" fontId="17" fillId="0" borderId="63" xfId="0" applyFont="1" applyBorder="1" applyAlignment="1">
      <alignment horizontal="center" vertical="center" wrapText="1"/>
    </xf>
    <xf numFmtId="0" fontId="17" fillId="0" borderId="47" xfId="19" applyBorder="1" applyAlignment="1">
      <alignment horizontal="left" vertical="top" wrapText="1"/>
    </xf>
    <xf numFmtId="0" fontId="17" fillId="0" borderId="49" xfId="0" applyFont="1" applyBorder="1" applyAlignment="1">
      <alignment horizontal="center" vertical="center" wrapText="1"/>
    </xf>
    <xf numFmtId="3" fontId="17" fillId="0" borderId="49" xfId="0" applyNumberFormat="1" applyFont="1" applyBorder="1" applyAlignment="1">
      <alignment horizontal="center" vertical="center" wrapText="1"/>
    </xf>
    <xf numFmtId="167" fontId="17" fillId="0" borderId="85" xfId="20" applyNumberFormat="1" applyFont="1" applyFill="1" applyBorder="1" applyAlignment="1" applyProtection="1">
      <alignment horizontal="center" wrapText="1"/>
      <protection locked="0"/>
    </xf>
    <xf numFmtId="166" fontId="17" fillId="0" borderId="64" xfId="20" applyFont="1" applyBorder="1" applyAlignment="1" applyProtection="1">
      <alignment wrapText="1"/>
      <protection locked="0"/>
    </xf>
    <xf numFmtId="0" fontId="22" fillId="0" borderId="63" xfId="21" applyFont="1" applyBorder="1" applyAlignment="1">
      <alignment horizontal="centerContinuous" vertical="top"/>
    </xf>
    <xf numFmtId="0" fontId="18" fillId="0" borderId="49" xfId="12" applyFont="1" applyBorder="1" applyAlignment="1">
      <alignment horizontal="left" vertical="center" wrapText="1"/>
    </xf>
    <xf numFmtId="0" fontId="17" fillId="0" borderId="47" xfId="21" applyFont="1" applyBorder="1" applyAlignment="1">
      <alignment horizontal="center"/>
    </xf>
    <xf numFmtId="0" fontId="17" fillId="0" borderId="47" xfId="22" applyNumberFormat="1" applyFont="1" applyFill="1" applyBorder="1" applyAlignment="1">
      <alignment horizontal="center"/>
    </xf>
    <xf numFmtId="166" fontId="17" fillId="0" borderId="47" xfId="22" applyFont="1" applyFill="1" applyBorder="1" applyAlignment="1" applyProtection="1">
      <alignment horizontal="center"/>
      <protection locked="0"/>
    </xf>
    <xf numFmtId="43" fontId="17" fillId="0" borderId="64" xfId="21" applyNumberFormat="1" applyFont="1" applyBorder="1" applyProtection="1">
      <protection locked="0"/>
    </xf>
    <xf numFmtId="0" fontId="17" fillId="0" borderId="84" xfId="21" applyFont="1" applyBorder="1" applyAlignment="1">
      <alignment horizontal="centerContinuous" vertical="top"/>
    </xf>
    <xf numFmtId="0" fontId="16" fillId="0" borderId="87" xfId="12" applyFont="1" applyBorder="1" applyAlignment="1">
      <alignment horizontal="left" vertical="center" wrapText="1"/>
    </xf>
    <xf numFmtId="0" fontId="17" fillId="0" borderId="47" xfId="23" applyBorder="1" applyAlignment="1">
      <alignment horizontal="center" vertical="center"/>
    </xf>
    <xf numFmtId="0" fontId="22" fillId="0" borderId="84" xfId="21" applyFont="1" applyBorder="1" applyAlignment="1">
      <alignment horizontal="centerContinuous" vertical="top"/>
    </xf>
    <xf numFmtId="0" fontId="15" fillId="0" borderId="85" xfId="23" applyFont="1" applyBorder="1" applyAlignment="1">
      <alignment horizontal="center" vertical="center"/>
    </xf>
    <xf numFmtId="0" fontId="17" fillId="0" borderId="85" xfId="22" applyNumberFormat="1" applyFont="1" applyFill="1" applyBorder="1" applyAlignment="1">
      <alignment horizontal="center"/>
    </xf>
    <xf numFmtId="166" fontId="17" fillId="0" borderId="85" xfId="22" applyFont="1" applyFill="1" applyBorder="1" applyAlignment="1" applyProtection="1">
      <alignment horizontal="center"/>
      <protection locked="0"/>
    </xf>
    <xf numFmtId="43" fontId="17" fillId="0" borderId="86" xfId="21" applyNumberFormat="1" applyFont="1" applyBorder="1" applyProtection="1">
      <protection locked="0"/>
    </xf>
    <xf numFmtId="49" fontId="17" fillId="0" borderId="84" xfId="10" applyNumberFormat="1" applyFont="1" applyBorder="1" applyAlignment="1">
      <alignment horizontal="center"/>
    </xf>
    <xf numFmtId="166" fontId="22" fillId="0" borderId="91" xfId="11" applyNumberFormat="1" applyFont="1" applyFill="1" applyBorder="1" applyAlignment="1" applyProtection="1">
      <alignment horizontal="right"/>
      <protection locked="0"/>
    </xf>
    <xf numFmtId="49" fontId="17" fillId="0" borderId="92" xfId="10" applyNumberFormat="1" applyFont="1" applyBorder="1" applyAlignment="1">
      <alignment horizontal="center"/>
    </xf>
    <xf numFmtId="0" fontId="15" fillId="0" borderId="0" xfId="25"/>
    <xf numFmtId="0" fontId="17" fillId="0" borderId="93" xfId="25" applyFont="1" applyBorder="1"/>
    <xf numFmtId="0" fontId="17" fillId="0" borderId="53" xfId="25" applyFont="1" applyBorder="1"/>
    <xf numFmtId="0" fontId="22" fillId="0" borderId="94" xfId="25" applyFont="1" applyBorder="1" applyAlignment="1">
      <alignment horizontal="center"/>
    </xf>
    <xf numFmtId="0" fontId="17" fillId="0" borderId="95" xfId="25" applyFont="1" applyBorder="1"/>
    <xf numFmtId="0" fontId="17" fillId="0" borderId="57" xfId="25" applyFont="1" applyBorder="1"/>
    <xf numFmtId="170" fontId="22" fillId="0" borderId="96" xfId="25" applyNumberFormat="1" applyFont="1" applyBorder="1" applyAlignment="1">
      <alignment horizontal="center"/>
    </xf>
    <xf numFmtId="0" fontId="17" fillId="0" borderId="97" xfId="25" applyFont="1" applyBorder="1"/>
    <xf numFmtId="0" fontId="17" fillId="0" borderId="0" xfId="25" applyFont="1" applyAlignment="1">
      <alignment horizontal="left" indent="1"/>
    </xf>
    <xf numFmtId="170" fontId="17" fillId="0" borderId="98" xfId="25" applyNumberFormat="1" applyFont="1" applyBorder="1" applyAlignment="1">
      <alignment horizontal="center"/>
    </xf>
    <xf numFmtId="0" fontId="17" fillId="0" borderId="97" xfId="25" applyFont="1" applyBorder="1" applyAlignment="1">
      <alignment vertical="center"/>
    </xf>
    <xf numFmtId="0" fontId="17" fillId="0" borderId="0" xfId="25" applyFont="1" applyAlignment="1">
      <alignment horizontal="left" vertical="center"/>
    </xf>
    <xf numFmtId="170" fontId="17" fillId="0" borderId="98" xfId="25" applyNumberFormat="1" applyFont="1" applyBorder="1" applyAlignment="1">
      <alignment horizontal="center" vertical="center"/>
    </xf>
    <xf numFmtId="0" fontId="15" fillId="0" borderId="0" xfId="25" applyAlignment="1">
      <alignment vertical="center"/>
    </xf>
    <xf numFmtId="0" fontId="17" fillId="0" borderId="99" xfId="25" applyFont="1" applyBorder="1"/>
    <xf numFmtId="0" fontId="17" fillId="0" borderId="70" xfId="25" applyFont="1" applyBorder="1" applyAlignment="1">
      <alignment horizontal="left" indent="1"/>
    </xf>
    <xf numFmtId="170" fontId="17" fillId="0" borderId="100" xfId="25" applyNumberFormat="1" applyFont="1" applyBorder="1" applyAlignment="1">
      <alignment horizontal="center"/>
    </xf>
    <xf numFmtId="170" fontId="22" fillId="0" borderId="103" xfId="25" applyNumberFormat="1" applyFont="1" applyBorder="1" applyAlignment="1">
      <alignment horizontal="left" vertical="center"/>
    </xf>
    <xf numFmtId="0" fontId="15" fillId="0" borderId="54" xfId="25" applyBorder="1"/>
    <xf numFmtId="0" fontId="15" fillId="0" borderId="92" xfId="25" applyBorder="1"/>
    <xf numFmtId="170" fontId="15" fillId="0" borderId="92" xfId="25" applyNumberFormat="1" applyBorder="1" applyAlignment="1">
      <alignment horizontal="center"/>
    </xf>
    <xf numFmtId="170" fontId="15" fillId="0" borderId="0" xfId="25" applyNumberFormat="1"/>
    <xf numFmtId="171" fontId="17" fillId="0" borderId="0" xfId="27" applyNumberFormat="1" applyAlignment="1">
      <alignment horizontal="center" vertical="center"/>
    </xf>
    <xf numFmtId="0" fontId="17" fillId="0" borderId="0" xfId="27" applyAlignment="1">
      <alignment horizontal="left" vertical="center"/>
    </xf>
    <xf numFmtId="0" fontId="16" fillId="0" borderId="0" xfId="27" applyFont="1" applyAlignment="1">
      <alignment horizontal="center" vertical="center"/>
    </xf>
    <xf numFmtId="3" fontId="17" fillId="0" borderId="0" xfId="27" applyNumberFormat="1" applyAlignment="1">
      <alignment horizontal="center" vertical="center"/>
    </xf>
    <xf numFmtId="166" fontId="17" fillId="0" borderId="0" xfId="6" applyFont="1" applyFill="1" applyAlignment="1">
      <alignment horizontal="center" vertical="center"/>
    </xf>
    <xf numFmtId="166" fontId="17" fillId="0" borderId="0" xfId="6" applyFont="1" applyFill="1" applyAlignment="1">
      <alignment horizontal="right" vertical="center"/>
    </xf>
    <xf numFmtId="0" fontId="17" fillId="0" borderId="0" xfId="27" applyAlignment="1">
      <alignment vertical="center"/>
    </xf>
    <xf numFmtId="166" fontId="22" fillId="4" borderId="112" xfId="6" applyFont="1" applyFill="1" applyBorder="1" applyAlignment="1">
      <alignment horizontal="center" vertical="center" wrapText="1"/>
    </xf>
    <xf numFmtId="166" fontId="22" fillId="4" borderId="113" xfId="6" applyFont="1" applyFill="1" applyBorder="1" applyAlignment="1">
      <alignment horizontal="right" vertical="center" wrapText="1"/>
    </xf>
    <xf numFmtId="0" fontId="17" fillId="0" borderId="0" xfId="27" applyAlignment="1">
      <alignment horizontal="center" vertical="center"/>
    </xf>
    <xf numFmtId="166" fontId="22" fillId="4" borderId="115" xfId="6" applyFont="1" applyFill="1" applyBorder="1" applyAlignment="1" applyProtection="1">
      <alignment horizontal="center" vertical="center" wrapText="1"/>
      <protection locked="0"/>
    </xf>
    <xf numFmtId="166" fontId="22" fillId="4" borderId="75" xfId="6" applyFont="1" applyFill="1" applyBorder="1" applyAlignment="1" applyProtection="1">
      <alignment horizontal="right" vertical="center" wrapText="1"/>
      <protection locked="0"/>
    </xf>
    <xf numFmtId="171" fontId="22" fillId="0" borderId="84" xfId="27" applyNumberFormat="1" applyFont="1" applyBorder="1" applyAlignment="1">
      <alignment horizontal="center" vertical="center"/>
    </xf>
    <xf numFmtId="0" fontId="22" fillId="0" borderId="85" xfId="27" applyFont="1" applyBorder="1" applyAlignment="1">
      <alignment horizontal="center" vertical="center" wrapText="1"/>
    </xf>
    <xf numFmtId="0" fontId="18" fillId="0" borderId="85" xfId="27" applyFont="1" applyBorder="1" applyAlignment="1">
      <alignment horizontal="center" vertical="center"/>
    </xf>
    <xf numFmtId="167" fontId="22" fillId="0" borderId="85" xfId="27" applyNumberFormat="1" applyFont="1" applyBorder="1" applyAlignment="1">
      <alignment horizontal="center" vertical="center"/>
    </xf>
    <xf numFmtId="166" fontId="22" fillId="4" borderId="85" xfId="6" applyFont="1" applyFill="1" applyBorder="1" applyAlignment="1" applyProtection="1">
      <alignment horizontal="center" vertical="center" wrapText="1"/>
      <protection locked="0"/>
    </xf>
    <xf numFmtId="166" fontId="22" fillId="4" borderId="86" xfId="6" applyFont="1" applyFill="1" applyBorder="1" applyAlignment="1" applyProtection="1">
      <alignment horizontal="right" vertical="center" wrapText="1"/>
      <protection locked="0"/>
    </xf>
    <xf numFmtId="0" fontId="16" fillId="0" borderId="63" xfId="12" applyFont="1" applyBorder="1" applyAlignment="1">
      <alignment horizontal="center" vertical="top" wrapText="1"/>
    </xf>
    <xf numFmtId="0" fontId="47" fillId="0" borderId="47" xfId="12" applyFont="1" applyBorder="1" applyAlignment="1">
      <alignment horizontal="left" vertical="top" wrapText="1"/>
    </xf>
    <xf numFmtId="0" fontId="47" fillId="0" borderId="47" xfId="12" applyFont="1" applyBorder="1" applyAlignment="1">
      <alignment horizontal="left" wrapText="1"/>
    </xf>
    <xf numFmtId="167" fontId="47" fillId="0" borderId="47" xfId="28" applyNumberFormat="1" applyFont="1" applyBorder="1" applyAlignment="1">
      <alignment horizontal="center" vertical="center" wrapText="1"/>
    </xf>
    <xf numFmtId="167" fontId="18" fillId="4" borderId="47" xfId="29" applyNumberFormat="1" applyFont="1" applyFill="1" applyBorder="1" applyAlignment="1">
      <alignment horizontal="center" vertical="center" wrapText="1"/>
    </xf>
    <xf numFmtId="0" fontId="18" fillId="0" borderId="116" xfId="10" applyFont="1" applyBorder="1" applyAlignment="1">
      <alignment horizontal="center" vertical="center" wrapText="1"/>
    </xf>
    <xf numFmtId="0" fontId="18" fillId="0" borderId="47" xfId="10" applyFont="1" applyBorder="1" applyAlignment="1">
      <alignment horizontal="left" vertical="center" wrapText="1"/>
    </xf>
    <xf numFmtId="0" fontId="16" fillId="0" borderId="117" xfId="10" applyFont="1" applyBorder="1" applyAlignment="1">
      <alignment horizontal="center" wrapText="1"/>
    </xf>
    <xf numFmtId="167" fontId="16" fillId="0" borderId="117" xfId="28" applyNumberFormat="1" applyFont="1" applyBorder="1" applyAlignment="1">
      <alignment horizontal="center" vertical="center"/>
    </xf>
    <xf numFmtId="167" fontId="16" fillId="4" borderId="117" xfId="29" applyNumberFormat="1" applyFont="1" applyFill="1" applyBorder="1" applyAlignment="1" applyProtection="1">
      <alignment horizontal="center" vertical="center"/>
      <protection locked="0"/>
    </xf>
    <xf numFmtId="0" fontId="16" fillId="0" borderId="47" xfId="12" applyFont="1" applyBorder="1" applyAlignment="1">
      <alignment horizontal="left" vertical="top" wrapText="1"/>
    </xf>
    <xf numFmtId="167" fontId="16" fillId="0" borderId="47" xfId="9" applyNumberFormat="1" applyFont="1" applyFill="1" applyBorder="1" applyAlignment="1">
      <alignment horizontal="center" vertical="center" wrapText="1"/>
    </xf>
    <xf numFmtId="167" fontId="16" fillId="0" borderId="47" xfId="28" applyNumberFormat="1" applyFont="1" applyFill="1" applyBorder="1" applyAlignment="1">
      <alignment horizontal="center" vertical="center" wrapText="1"/>
    </xf>
    <xf numFmtId="167" fontId="16" fillId="4" borderId="47" xfId="29" applyNumberFormat="1" applyFont="1" applyFill="1" applyBorder="1" applyAlignment="1">
      <alignment horizontal="center" vertical="center" wrapText="1"/>
    </xf>
    <xf numFmtId="166" fontId="17" fillId="4" borderId="86" xfId="6" applyFont="1" applyFill="1" applyBorder="1" applyAlignment="1" applyProtection="1">
      <alignment horizontal="right" vertical="center" wrapText="1"/>
    </xf>
    <xf numFmtId="0" fontId="47" fillId="0" borderId="47" xfId="12" applyFont="1" applyBorder="1" applyAlignment="1">
      <alignment horizontal="left" vertical="center" wrapText="1"/>
    </xf>
    <xf numFmtId="0" fontId="18" fillId="0" borderId="63" xfId="12" applyFont="1" applyBorder="1" applyAlignment="1">
      <alignment horizontal="center" vertical="top" wrapText="1"/>
    </xf>
    <xf numFmtId="0" fontId="16" fillId="0" borderId="47" xfId="12" applyFont="1" applyBorder="1" applyAlignment="1">
      <alignment horizontal="center" wrapText="1"/>
    </xf>
    <xf numFmtId="167" fontId="16" fillId="0" borderId="47" xfId="28" applyNumberFormat="1" applyFont="1" applyBorder="1" applyAlignment="1">
      <alignment horizontal="center" vertical="center" wrapText="1"/>
    </xf>
    <xf numFmtId="167" fontId="16" fillId="4" borderId="47" xfId="29" applyNumberFormat="1" applyFont="1" applyFill="1" applyBorder="1" applyAlignment="1" applyProtection="1">
      <alignment horizontal="center" vertical="center" wrapText="1"/>
      <protection locked="0"/>
    </xf>
    <xf numFmtId="0" fontId="16" fillId="0" borderId="47" xfId="12" applyFont="1" applyBorder="1" applyAlignment="1">
      <alignment horizontal="justify" vertical="top" wrapText="1"/>
    </xf>
    <xf numFmtId="0" fontId="16" fillId="0" borderId="116" xfId="12" applyFont="1" applyBorder="1" applyAlignment="1">
      <alignment horizontal="center" vertical="top" wrapText="1"/>
    </xf>
    <xf numFmtId="0" fontId="16" fillId="0" borderId="117" xfId="12" applyFont="1" applyBorder="1" applyAlignment="1">
      <alignment horizontal="center" wrapText="1"/>
    </xf>
    <xf numFmtId="167" fontId="16" fillId="0" borderId="117" xfId="28" applyNumberFormat="1" applyFont="1" applyBorder="1" applyAlignment="1">
      <alignment horizontal="center" vertical="center" wrapText="1"/>
    </xf>
    <xf numFmtId="167" fontId="16" fillId="4" borderId="117" xfId="29" applyNumberFormat="1" applyFont="1" applyFill="1" applyBorder="1" applyAlignment="1" applyProtection="1">
      <alignment horizontal="center" vertical="center" wrapText="1"/>
      <protection locked="0"/>
    </xf>
    <xf numFmtId="0" fontId="16" fillId="0" borderId="117" xfId="12" applyFont="1" applyBorder="1" applyAlignment="1">
      <alignment horizontal="center" vertical="center" wrapText="1"/>
    </xf>
    <xf numFmtId="167" fontId="16" fillId="0" borderId="47" xfId="28" applyNumberFormat="1" applyFont="1" applyBorder="1" applyAlignment="1">
      <alignment horizontal="center" vertical="center"/>
    </xf>
    <xf numFmtId="166" fontId="22" fillId="4" borderId="86" xfId="6" applyFont="1" applyFill="1" applyBorder="1" applyAlignment="1" applyProtection="1">
      <alignment horizontal="right" vertical="center" wrapText="1"/>
    </xf>
    <xf numFmtId="171" fontId="22" fillId="0" borderId="118" xfId="27" applyNumberFormat="1" applyFont="1" applyBorder="1" applyAlignment="1">
      <alignment horizontal="center" vertical="center"/>
    </xf>
    <xf numFmtId="166" fontId="22" fillId="4" borderId="120" xfId="6" applyFont="1" applyFill="1" applyBorder="1" applyAlignment="1" applyProtection="1">
      <alignment horizontal="center" vertical="center" wrapText="1"/>
      <protection locked="0"/>
    </xf>
    <xf numFmtId="166" fontId="22" fillId="4" borderId="91" xfId="6" applyFont="1" applyFill="1" applyBorder="1" applyAlignment="1" applyProtection="1">
      <alignment horizontal="right" vertical="center" wrapText="1"/>
    </xf>
    <xf numFmtId="171" fontId="22" fillId="0" borderId="97" xfId="27" applyNumberFormat="1" applyFont="1" applyBorder="1" applyAlignment="1">
      <alignment horizontal="center" vertical="center"/>
    </xf>
    <xf numFmtId="0" fontId="22" fillId="0" borderId="121" xfId="27" applyFont="1" applyBorder="1" applyAlignment="1">
      <alignment horizontal="center" vertical="center" wrapText="1"/>
    </xf>
    <xf numFmtId="0" fontId="18" fillId="0" borderId="121" xfId="27" applyFont="1" applyBorder="1" applyAlignment="1">
      <alignment horizontal="center" vertical="center"/>
    </xf>
    <xf numFmtId="167" fontId="22" fillId="0" borderId="121" xfId="27" applyNumberFormat="1" applyFont="1" applyBorder="1" applyAlignment="1">
      <alignment horizontal="center" vertical="center"/>
    </xf>
    <xf numFmtId="166" fontId="22" fillId="4" borderId="121" xfId="6" applyFont="1" applyFill="1" applyBorder="1" applyAlignment="1" applyProtection="1">
      <alignment horizontal="center" vertical="center" wrapText="1"/>
      <protection locked="0"/>
    </xf>
    <xf numFmtId="166" fontId="22" fillId="4" borderId="98" xfId="6" applyFont="1" applyFill="1" applyBorder="1" applyAlignment="1" applyProtection="1">
      <alignment horizontal="right" vertical="center" wrapText="1"/>
    </xf>
    <xf numFmtId="0" fontId="22" fillId="4" borderId="63" xfId="27" applyFont="1" applyFill="1" applyBorder="1" applyAlignment="1">
      <alignment horizontal="center" vertical="center" wrapText="1"/>
    </xf>
    <xf numFmtId="0" fontId="22" fillId="4" borderId="47" xfId="27" applyFont="1" applyFill="1" applyBorder="1" applyAlignment="1">
      <alignment horizontal="left" vertical="center" wrapText="1"/>
    </xf>
    <xf numFmtId="0" fontId="22" fillId="4" borderId="47" xfId="27" applyFont="1" applyFill="1" applyBorder="1" applyAlignment="1">
      <alignment horizontal="center" vertical="center" wrapText="1"/>
    </xf>
    <xf numFmtId="3" fontId="22" fillId="4" borderId="47" xfId="27" applyNumberFormat="1" applyFont="1" applyFill="1" applyBorder="1" applyAlignment="1">
      <alignment horizontal="center" vertical="center" wrapText="1"/>
    </xf>
    <xf numFmtId="166" fontId="17" fillId="0" borderId="64" xfId="6" applyFont="1" applyFill="1" applyBorder="1" applyAlignment="1" applyProtection="1">
      <alignment horizontal="right" vertical="center" wrapText="1"/>
    </xf>
    <xf numFmtId="0" fontId="17" fillId="0" borderId="0" xfId="27" applyAlignment="1">
      <alignment horizontal="left" vertical="center" wrapText="1"/>
    </xf>
    <xf numFmtId="0" fontId="17" fillId="0" borderId="63" xfId="27" applyBorder="1" applyAlignment="1">
      <alignment horizontal="center" vertical="center" wrapText="1"/>
    </xf>
    <xf numFmtId="0" fontId="17" fillId="0" borderId="47" xfId="27" applyBorder="1" applyAlignment="1">
      <alignment horizontal="left" vertical="center" wrapText="1"/>
    </xf>
    <xf numFmtId="0" fontId="17" fillId="0" borderId="47" xfId="27" applyBorder="1" applyAlignment="1">
      <alignment horizontal="center" vertical="center" wrapText="1"/>
    </xf>
    <xf numFmtId="3" fontId="17" fillId="0" borderId="47" xfId="27" applyNumberFormat="1" applyBorder="1" applyAlignment="1">
      <alignment horizontal="center" vertical="center" wrapText="1"/>
    </xf>
    <xf numFmtId="3" fontId="17" fillId="0" borderId="47" xfId="9" applyNumberFormat="1" applyFont="1" applyFill="1" applyBorder="1" applyAlignment="1" applyProtection="1">
      <alignment horizontal="right" vertical="center" wrapText="1"/>
      <protection locked="0"/>
    </xf>
    <xf numFmtId="166" fontId="17" fillId="0" borderId="64" xfId="6" applyFont="1" applyFill="1" applyBorder="1" applyAlignment="1" applyProtection="1">
      <alignment vertical="center" wrapText="1"/>
    </xf>
    <xf numFmtId="0" fontId="17" fillId="4" borderId="63" xfId="27" applyFill="1" applyBorder="1" applyAlignment="1">
      <alignment horizontal="center" vertical="center" wrapText="1"/>
    </xf>
    <xf numFmtId="0" fontId="17" fillId="4" borderId="47" xfId="27" applyFill="1" applyBorder="1" applyAlignment="1">
      <alignment horizontal="center" vertical="center" wrapText="1"/>
    </xf>
    <xf numFmtId="3" fontId="17" fillId="4" borderId="47" xfId="27" applyNumberFormat="1" applyFill="1" applyBorder="1" applyAlignment="1">
      <alignment horizontal="center" vertical="center" wrapText="1"/>
    </xf>
    <xf numFmtId="3" fontId="17" fillId="4" borderId="47" xfId="9" applyNumberFormat="1" applyFont="1" applyFill="1" applyBorder="1" applyAlignment="1" applyProtection="1">
      <alignment horizontal="right" vertical="center" wrapText="1"/>
      <protection locked="0"/>
    </xf>
    <xf numFmtId="0" fontId="17" fillId="4" borderId="47" xfId="27" applyFill="1" applyBorder="1" applyAlignment="1">
      <alignment horizontal="left" vertical="center" wrapText="1"/>
    </xf>
    <xf numFmtId="3" fontId="22" fillId="4" borderId="47" xfId="27" applyNumberFormat="1" applyFont="1" applyFill="1" applyBorder="1" applyAlignment="1">
      <alignment horizontal="right" vertical="center" wrapText="1"/>
    </xf>
    <xf numFmtId="166" fontId="22" fillId="4" borderId="64" xfId="6" applyFont="1" applyFill="1" applyBorder="1" applyAlignment="1" applyProtection="1">
      <alignment vertical="center" wrapText="1"/>
    </xf>
    <xf numFmtId="166" fontId="17" fillId="4" borderId="64" xfId="6" applyFont="1" applyFill="1" applyBorder="1" applyAlignment="1" applyProtection="1">
      <alignment vertical="center" wrapText="1"/>
    </xf>
    <xf numFmtId="3" fontId="17" fillId="4" borderId="47" xfId="9" applyNumberFormat="1" applyFont="1" applyFill="1" applyBorder="1" applyAlignment="1">
      <alignment horizontal="center" vertical="center" wrapText="1"/>
    </xf>
    <xf numFmtId="0" fontId="17" fillId="0" borderId="122" xfId="27" applyBorder="1" applyAlignment="1">
      <alignment horizontal="center" vertical="center"/>
    </xf>
    <xf numFmtId="0" fontId="22" fillId="0" borderId="88" xfId="27" applyFont="1" applyBorder="1" applyAlignment="1">
      <alignment horizontal="left" vertical="center"/>
    </xf>
    <xf numFmtId="0" fontId="22" fillId="0" borderId="89" xfId="27" applyFont="1" applyBorder="1" applyAlignment="1">
      <alignment horizontal="center" vertical="center"/>
    </xf>
    <xf numFmtId="0" fontId="22" fillId="0" borderId="123" xfId="27" applyFont="1" applyBorder="1" applyAlignment="1">
      <alignment horizontal="right" vertical="center"/>
    </xf>
    <xf numFmtId="166" fontId="22" fillId="4" borderId="122" xfId="6" applyFont="1" applyFill="1" applyBorder="1" applyAlignment="1">
      <alignment vertical="center"/>
    </xf>
    <xf numFmtId="166" fontId="17" fillId="4" borderId="64" xfId="6" applyFont="1" applyFill="1" applyBorder="1" applyAlignment="1" applyProtection="1">
      <alignment vertical="center" wrapText="1"/>
      <protection locked="0"/>
    </xf>
    <xf numFmtId="0" fontId="23" fillId="4" borderId="47" xfId="27" applyFont="1" applyFill="1" applyBorder="1" applyAlignment="1">
      <alignment horizontal="left" vertical="center" wrapText="1"/>
    </xf>
    <xf numFmtId="3" fontId="17" fillId="4" borderId="47" xfId="27" applyNumberFormat="1" applyFill="1" applyBorder="1" applyAlignment="1">
      <alignment horizontal="right" vertical="center" wrapText="1"/>
    </xf>
    <xf numFmtId="0" fontId="17" fillId="4" borderId="47" xfId="27" applyFill="1" applyBorder="1" applyAlignment="1">
      <alignment vertical="center" wrapText="1"/>
    </xf>
    <xf numFmtId="0" fontId="17" fillId="0" borderId="0" xfId="30" applyFont="1" applyAlignment="1">
      <alignment vertical="center"/>
    </xf>
    <xf numFmtId="0" fontId="17" fillId="0" borderId="47" xfId="27" applyBorder="1" applyAlignment="1">
      <alignment vertical="top" wrapText="1"/>
    </xf>
    <xf numFmtId="0" fontId="17" fillId="0" borderId="47" xfId="27" applyBorder="1" applyAlignment="1" applyProtection="1">
      <alignment horizontal="center" vertical="top" wrapText="1"/>
      <protection locked="0"/>
    </xf>
    <xf numFmtId="1" fontId="17" fillId="0" borderId="47" xfId="27" applyNumberFormat="1" applyBorder="1" applyAlignment="1" applyProtection="1">
      <alignment horizontal="center" vertical="top" wrapText="1"/>
      <protection locked="0"/>
    </xf>
    <xf numFmtId="167" fontId="17" fillId="0" borderId="47" xfId="6" applyNumberFormat="1" applyFont="1" applyFill="1" applyBorder="1" applyAlignment="1">
      <alignment horizontal="right" vertical="top" wrapText="1"/>
    </xf>
    <xf numFmtId="166" fontId="17" fillId="0" borderId="64" xfId="27" applyNumberFormat="1" applyBorder="1" applyAlignment="1">
      <alignment vertical="top" wrapText="1"/>
    </xf>
    <xf numFmtId="0" fontId="16" fillId="0" borderId="63" xfId="12" applyFont="1" applyBorder="1" applyAlignment="1">
      <alignment horizontal="center" wrapText="1"/>
    </xf>
    <xf numFmtId="166" fontId="17" fillId="4" borderId="47" xfId="29" applyFont="1" applyFill="1" applyBorder="1" applyAlignment="1" applyProtection="1">
      <alignment horizontal="center" wrapText="1"/>
      <protection locked="0"/>
    </xf>
    <xf numFmtId="0" fontId="16" fillId="0" borderId="63" xfId="12" applyFont="1" applyBorder="1" applyAlignment="1">
      <alignment horizontal="center" vertical="center" wrapText="1"/>
    </xf>
    <xf numFmtId="0" fontId="16" fillId="0" borderId="47" xfId="12" applyFont="1" applyBorder="1" applyAlignment="1">
      <alignment horizontal="left" vertical="center" wrapText="1"/>
    </xf>
    <xf numFmtId="0" fontId="16" fillId="0" borderId="47" xfId="12" applyFont="1" applyBorder="1" applyAlignment="1">
      <alignment horizontal="center" vertical="center" wrapText="1"/>
    </xf>
    <xf numFmtId="3" fontId="16" fillId="0" borderId="47" xfId="31" applyNumberFormat="1" applyFont="1" applyBorder="1" applyAlignment="1">
      <alignment horizontal="center" wrapText="1"/>
    </xf>
    <xf numFmtId="0" fontId="47" fillId="0" borderId="47" xfId="12" applyFont="1" applyBorder="1" applyAlignment="1">
      <alignment horizontal="center" wrapText="1"/>
    </xf>
    <xf numFmtId="166" fontId="17" fillId="4" borderId="47" xfId="29" applyFont="1" applyFill="1" applyBorder="1" applyAlignment="1">
      <alignment horizontal="left" wrapText="1"/>
    </xf>
    <xf numFmtId="0" fontId="18" fillId="0" borderId="63" xfId="12" applyFont="1" applyBorder="1" applyAlignment="1">
      <alignment horizontal="center" vertical="center" wrapText="1"/>
    </xf>
    <xf numFmtId="0" fontId="18" fillId="0" borderId="47" xfId="12" applyFont="1" applyBorder="1" applyAlignment="1">
      <alignment horizontal="left" vertical="center" wrapText="1"/>
    </xf>
    <xf numFmtId="0" fontId="16" fillId="0" borderId="54" xfId="10" applyFont="1" applyBorder="1"/>
    <xf numFmtId="0" fontId="48" fillId="0" borderId="117" xfId="10" applyFont="1" applyBorder="1" applyAlignment="1">
      <alignment vertical="center" wrapText="1"/>
    </xf>
    <xf numFmtId="0" fontId="16" fillId="0" borderId="117" xfId="10" applyFont="1" applyBorder="1"/>
    <xf numFmtId="0" fontId="16" fillId="0" borderId="0" xfId="10" applyFont="1"/>
    <xf numFmtId="166" fontId="17" fillId="0" borderId="47" xfId="29" applyFont="1" applyFill="1" applyBorder="1" applyAlignment="1" applyProtection="1">
      <alignment horizontal="center" wrapText="1"/>
      <protection locked="0"/>
    </xf>
    <xf numFmtId="0" fontId="2" fillId="0" borderId="0" xfId="0" applyFont="1" applyAlignment="1">
      <alignment wrapText="1"/>
    </xf>
    <xf numFmtId="0" fontId="19" fillId="0" borderId="124" xfId="32" applyFont="1" applyBorder="1" applyAlignment="1">
      <alignment wrapText="1"/>
    </xf>
    <xf numFmtId="4" fontId="17" fillId="4" borderId="47" xfId="9" applyNumberFormat="1" applyFont="1" applyFill="1" applyBorder="1" applyAlignment="1" applyProtection="1">
      <alignment horizontal="right" vertical="center" wrapText="1"/>
      <protection locked="0"/>
    </xf>
    <xf numFmtId="166" fontId="22" fillId="4" borderId="122" xfId="6" applyFont="1" applyFill="1" applyBorder="1" applyAlignment="1" applyProtection="1">
      <alignment vertical="center"/>
    </xf>
    <xf numFmtId="0" fontId="17" fillId="4" borderId="116" xfId="27" applyFill="1" applyBorder="1" applyAlignment="1">
      <alignment horizontal="center" vertical="center" wrapText="1"/>
    </xf>
    <xf numFmtId="0" fontId="17" fillId="4" borderId="117" xfId="27" applyFill="1" applyBorder="1" applyAlignment="1">
      <alignment horizontal="left" vertical="center" wrapText="1"/>
    </xf>
    <xf numFmtId="0" fontId="17" fillId="4" borderId="117" xfId="27" applyFill="1" applyBorder="1" applyAlignment="1">
      <alignment horizontal="center" vertical="center" wrapText="1"/>
    </xf>
    <xf numFmtId="3" fontId="17" fillId="4" borderId="117" xfId="9" applyNumberFormat="1" applyFont="1" applyFill="1" applyBorder="1" applyAlignment="1">
      <alignment horizontal="center" vertical="center" wrapText="1"/>
    </xf>
    <xf numFmtId="3" fontId="17" fillId="4" borderId="117" xfId="9" applyNumberFormat="1" applyFont="1" applyFill="1" applyBorder="1" applyAlignment="1" applyProtection="1">
      <alignment horizontal="right" vertical="center" wrapText="1"/>
      <protection locked="0"/>
    </xf>
    <xf numFmtId="166" fontId="17" fillId="4" borderId="79" xfId="6" applyFont="1" applyFill="1" applyBorder="1" applyAlignment="1" applyProtection="1">
      <alignment vertical="center" wrapText="1"/>
    </xf>
    <xf numFmtId="0" fontId="17" fillId="0" borderId="63" xfId="12" applyBorder="1" applyAlignment="1">
      <alignment horizontal="center" vertical="top" wrapText="1"/>
    </xf>
    <xf numFmtId="0" fontId="22" fillId="0" borderId="47" xfId="12" applyFont="1" applyBorder="1" applyAlignment="1">
      <alignment horizontal="left" vertical="top" wrapText="1"/>
    </xf>
    <xf numFmtId="0" fontId="17" fillId="0" borderId="47" xfId="12" applyBorder="1" applyAlignment="1">
      <alignment horizontal="left" vertical="top" wrapText="1"/>
    </xf>
    <xf numFmtId="0" fontId="17" fillId="0" borderId="47" xfId="12" applyBorder="1" applyAlignment="1">
      <alignment horizontal="center" wrapText="1"/>
    </xf>
    <xf numFmtId="167" fontId="17" fillId="0" borderId="47" xfId="28" applyNumberFormat="1" applyFont="1" applyBorder="1" applyAlignment="1">
      <alignment horizontal="center" wrapText="1"/>
    </xf>
    <xf numFmtId="167" fontId="17" fillId="4" borderId="47" xfId="29" applyNumberFormat="1" applyFont="1" applyFill="1" applyBorder="1" applyAlignment="1">
      <alignment horizontal="left" wrapText="1"/>
    </xf>
    <xf numFmtId="167" fontId="16" fillId="0" borderId="47" xfId="28" applyNumberFormat="1" applyFont="1" applyBorder="1" applyAlignment="1">
      <alignment horizontal="center" wrapText="1"/>
    </xf>
    <xf numFmtId="167" fontId="47" fillId="0" borderId="47" xfId="28" applyNumberFormat="1" applyFont="1" applyBorder="1" applyAlignment="1">
      <alignment horizontal="center" wrapText="1"/>
    </xf>
    <xf numFmtId="167" fontId="17" fillId="4" borderId="47" xfId="29" applyNumberFormat="1" applyFont="1" applyFill="1" applyBorder="1" applyAlignment="1" applyProtection="1">
      <alignment horizontal="center" wrapText="1"/>
      <protection locked="0"/>
    </xf>
    <xf numFmtId="167" fontId="47" fillId="0" borderId="47" xfId="28" applyNumberFormat="1" applyFont="1" applyBorder="1" applyAlignment="1">
      <alignment horizontal="left" vertical="center" wrapText="1"/>
    </xf>
    <xf numFmtId="3" fontId="17" fillId="4" borderId="47" xfId="9" applyNumberFormat="1" applyFont="1" applyFill="1" applyBorder="1" applyAlignment="1">
      <alignment horizontal="left" vertical="center" wrapText="1"/>
    </xf>
    <xf numFmtId="167" fontId="16" fillId="0" borderId="47" xfId="28" applyNumberFormat="1" applyFont="1" applyBorder="1" applyAlignment="1">
      <alignment horizontal="left" vertical="center" wrapText="1"/>
    </xf>
    <xf numFmtId="0" fontId="18" fillId="0" borderId="47" xfId="12" applyFont="1" applyBorder="1" applyAlignment="1">
      <alignment horizontal="left" vertical="top" wrapText="1"/>
    </xf>
    <xf numFmtId="0" fontId="16" fillId="0" borderId="116" xfId="12" applyFont="1" applyBorder="1" applyAlignment="1">
      <alignment horizontal="center" vertical="center" wrapText="1"/>
    </xf>
    <xf numFmtId="0" fontId="16" fillId="0" borderId="117" xfId="12" applyFont="1" applyBorder="1" applyAlignment="1">
      <alignment horizontal="left" vertical="center" wrapText="1"/>
    </xf>
    <xf numFmtId="167" fontId="16" fillId="0" borderId="117" xfId="28" applyNumberFormat="1" applyFont="1" applyBorder="1" applyAlignment="1">
      <alignment horizontal="center" wrapText="1"/>
    </xf>
    <xf numFmtId="167" fontId="17" fillId="4" borderId="117" xfId="29" applyNumberFormat="1" applyFont="1" applyFill="1" applyBorder="1" applyAlignment="1" applyProtection="1">
      <alignment horizontal="center" wrapText="1"/>
      <protection locked="0"/>
    </xf>
    <xf numFmtId="0" fontId="23" fillId="0" borderId="47" xfId="12" applyFont="1" applyBorder="1" applyAlignment="1">
      <alignment horizontal="left" vertical="top" wrapText="1"/>
    </xf>
    <xf numFmtId="0" fontId="15" fillId="0" borderId="97" xfId="21" applyBorder="1" applyAlignment="1">
      <alignment horizontal="center" vertical="top"/>
    </xf>
    <xf numFmtId="0" fontId="16" fillId="0" borderId="0" xfId="12" applyFont="1" applyAlignment="1">
      <alignment horizontal="center" vertical="center" wrapText="1"/>
    </xf>
    <xf numFmtId="0" fontId="16" fillId="0" borderId="0" xfId="10" applyFont="1" applyAlignment="1">
      <alignment horizontal="left" vertical="center" wrapText="1"/>
    </xf>
    <xf numFmtId="172" fontId="15" fillId="0" borderId="0" xfId="33" applyNumberFormat="1" applyFont="1" applyFill="1" applyBorder="1" applyAlignment="1" applyProtection="1">
      <alignment horizontal="center" vertical="center"/>
      <protection locked="0"/>
    </xf>
    <xf numFmtId="1" fontId="25" fillId="0" borderId="23" xfId="0" applyNumberFormat="1" applyFont="1" applyBorder="1" applyAlignment="1">
      <alignment horizontal="center" vertical="top" shrinkToFit="1"/>
    </xf>
    <xf numFmtId="43" fontId="15" fillId="0" borderId="0" xfId="1" applyFont="1" applyFill="1" applyBorder="1" applyAlignment="1" applyProtection="1">
      <alignment vertical="center"/>
      <protection locked="0"/>
    </xf>
    <xf numFmtId="0" fontId="22" fillId="0" borderId="22" xfId="0" applyFont="1" applyBorder="1" applyAlignment="1">
      <alignment horizontal="center" vertical="top" wrapText="1"/>
    </xf>
    <xf numFmtId="0" fontId="22" fillId="0" borderId="23" xfId="0" applyFont="1" applyBorder="1" applyAlignment="1">
      <alignment horizontal="left" vertical="top" wrapText="1"/>
    </xf>
    <xf numFmtId="0" fontId="25" fillId="0" borderId="23" xfId="0" applyFont="1" applyBorder="1" applyAlignment="1">
      <alignment horizontal="left" wrapText="1"/>
    </xf>
    <xf numFmtId="4" fontId="25" fillId="0" borderId="24" xfId="0" applyNumberFormat="1" applyFont="1" applyBorder="1" applyAlignment="1">
      <alignment horizontal="right" vertical="top" shrinkToFit="1"/>
    </xf>
    <xf numFmtId="0" fontId="25" fillId="0" borderId="22" xfId="0" applyFont="1" applyBorder="1" applyAlignment="1">
      <alignment horizontal="left" wrapText="1"/>
    </xf>
    <xf numFmtId="0" fontId="25" fillId="0" borderId="22" xfId="0" applyFont="1" applyBorder="1" applyAlignment="1">
      <alignment horizontal="left" vertical="center" wrapText="1"/>
    </xf>
    <xf numFmtId="0" fontId="17" fillId="0" borderId="23" xfId="0" applyFont="1" applyBorder="1" applyAlignment="1">
      <alignment horizontal="left" vertical="top" wrapText="1"/>
    </xf>
    <xf numFmtId="0" fontId="25" fillId="0" borderId="23" xfId="0" applyFont="1" applyBorder="1" applyAlignment="1">
      <alignment horizontal="left" vertical="center" wrapText="1"/>
    </xf>
    <xf numFmtId="0" fontId="25" fillId="0" borderId="23" xfId="0" applyFont="1" applyBorder="1" applyAlignment="1">
      <alignment horizontal="left" vertical="top" wrapText="1"/>
    </xf>
    <xf numFmtId="0" fontId="17" fillId="0" borderId="22" xfId="0" applyFont="1" applyBorder="1" applyAlignment="1">
      <alignment horizontal="center" vertical="top" wrapText="1"/>
    </xf>
    <xf numFmtId="0" fontId="17" fillId="0" borderId="23" xfId="0" applyFont="1" applyBorder="1" applyAlignment="1">
      <alignment horizontal="center" vertical="top" wrapText="1"/>
    </xf>
    <xf numFmtId="3" fontId="25" fillId="0" borderId="23" xfId="0" applyNumberFormat="1" applyFont="1" applyBorder="1" applyAlignment="1">
      <alignment horizontal="right" vertical="top" shrinkToFit="1"/>
    </xf>
    <xf numFmtId="0" fontId="25" fillId="0" borderId="0" xfId="0" applyFont="1" applyAlignment="1">
      <alignment horizontal="left" wrapText="1"/>
    </xf>
    <xf numFmtId="0" fontId="17" fillId="0" borderId="0" xfId="0" applyFont="1" applyAlignment="1">
      <alignment horizontal="center" vertical="center" wrapText="1"/>
    </xf>
    <xf numFmtId="1" fontId="25" fillId="0" borderId="0" xfId="0" applyNumberFormat="1" applyFont="1" applyAlignment="1">
      <alignment horizontal="center" vertical="center" shrinkToFit="1"/>
    </xf>
    <xf numFmtId="3" fontId="25" fillId="0" borderId="0" xfId="0" applyNumberFormat="1" applyFont="1" applyAlignment="1">
      <alignment horizontal="right" vertical="center" shrinkToFit="1"/>
    </xf>
    <xf numFmtId="4" fontId="25" fillId="0" borderId="0" xfId="0" applyNumberFormat="1" applyFont="1" applyAlignment="1">
      <alignment horizontal="right" vertical="center" shrinkToFit="1"/>
    </xf>
    <xf numFmtId="0" fontId="16" fillId="0" borderId="63" xfId="35" applyFont="1" applyBorder="1" applyAlignment="1">
      <alignment horizontal="center" vertical="top" wrapText="1"/>
    </xf>
    <xf numFmtId="0" fontId="47" fillId="0" borderId="47" xfId="35" applyFont="1" applyBorder="1" applyAlignment="1">
      <alignment horizontal="left" vertical="top" wrapText="1"/>
    </xf>
    <xf numFmtId="0" fontId="16" fillId="0" borderId="47" xfId="35" applyFont="1" applyBorder="1" applyAlignment="1">
      <alignment horizontal="left" wrapText="1"/>
    </xf>
    <xf numFmtId="167" fontId="16" fillId="4" borderId="47" xfId="28" applyNumberFormat="1" applyFont="1" applyFill="1" applyBorder="1" applyAlignment="1">
      <alignment horizontal="center" vertical="center" wrapText="1"/>
    </xf>
    <xf numFmtId="166" fontId="19" fillId="4" borderId="79" xfId="6" applyFont="1" applyFill="1" applyBorder="1" applyAlignment="1" applyProtection="1">
      <alignment vertical="center" wrapText="1"/>
    </xf>
    <xf numFmtId="0" fontId="16" fillId="0" borderId="63" xfId="10" applyFont="1" applyBorder="1" applyAlignment="1">
      <alignment horizontal="center" vertical="top"/>
    </xf>
    <xf numFmtId="0" fontId="16" fillId="0" borderId="47" xfId="10" applyFont="1" applyBorder="1" applyAlignment="1">
      <alignment vertical="top"/>
    </xf>
    <xf numFmtId="0" fontId="16" fillId="0" borderId="47" xfId="10" applyFont="1" applyBorder="1"/>
    <xf numFmtId="167" fontId="16" fillId="4" borderId="47" xfId="28" applyNumberFormat="1" applyFont="1" applyFill="1" applyBorder="1" applyAlignment="1">
      <alignment horizontal="center" vertical="center"/>
    </xf>
    <xf numFmtId="0" fontId="18" fillId="0" borderId="63" xfId="10" applyFont="1" applyBorder="1" applyAlignment="1">
      <alignment horizontal="center" vertical="top"/>
    </xf>
    <xf numFmtId="0" fontId="18" fillId="0" borderId="47" xfId="10" applyFont="1" applyBorder="1" applyAlignment="1">
      <alignment vertical="top"/>
    </xf>
    <xf numFmtId="0" fontId="16" fillId="0" borderId="47" xfId="10" applyFont="1" applyBorder="1" applyAlignment="1">
      <alignment vertical="top" wrapText="1"/>
    </xf>
    <xf numFmtId="3" fontId="16" fillId="0" borderId="47" xfId="31" applyNumberFormat="1" applyFont="1" applyBorder="1" applyAlignment="1">
      <alignment horizontal="center" vertical="center" wrapText="1"/>
    </xf>
    <xf numFmtId="166" fontId="17" fillId="0" borderId="0" xfId="6" applyFont="1" applyFill="1" applyAlignment="1" applyProtection="1">
      <alignment horizontal="right" vertical="center"/>
    </xf>
    <xf numFmtId="171" fontId="17" fillId="0" borderId="101" xfId="27" applyNumberFormat="1" applyBorder="1" applyAlignment="1">
      <alignment horizontal="center" vertical="center"/>
    </xf>
    <xf numFmtId="166" fontId="52" fillId="0" borderId="107" xfId="6" applyFont="1" applyFill="1" applyBorder="1" applyAlignment="1" applyProtection="1">
      <alignment horizontal="right" vertical="center"/>
    </xf>
    <xf numFmtId="171" fontId="17" fillId="0" borderId="125" xfId="27" applyNumberFormat="1" applyBorder="1" applyAlignment="1">
      <alignment horizontal="center" vertical="center"/>
    </xf>
    <xf numFmtId="166" fontId="52" fillId="0" borderId="103" xfId="6" applyFont="1" applyFill="1" applyBorder="1" applyAlignment="1" applyProtection="1">
      <alignment horizontal="right" vertical="center"/>
    </xf>
    <xf numFmtId="166" fontId="52" fillId="0" borderId="103" xfId="6" applyFont="1" applyFill="1" applyBorder="1" applyAlignment="1">
      <alignment horizontal="right" vertical="center"/>
    </xf>
    <xf numFmtId="166" fontId="46" fillId="0" borderId="103" xfId="6" applyFont="1" applyFill="1" applyBorder="1" applyAlignment="1">
      <alignment horizontal="right" vertical="center"/>
    </xf>
    <xf numFmtId="171" fontId="17" fillId="0" borderId="128" xfId="27" applyNumberFormat="1" applyBorder="1" applyAlignment="1">
      <alignment horizontal="center" vertical="center"/>
    </xf>
    <xf numFmtId="166" fontId="52" fillId="0" borderId="130" xfId="6" applyFont="1" applyFill="1" applyBorder="1" applyAlignment="1">
      <alignment horizontal="right" vertical="center"/>
    </xf>
    <xf numFmtId="0" fontId="53" fillId="0" borderId="63" xfId="12" applyFont="1" applyBorder="1" applyAlignment="1">
      <alignment horizontal="center" vertical="center" wrapText="1"/>
    </xf>
    <xf numFmtId="0" fontId="53" fillId="0" borderId="47" xfId="12" applyFont="1" applyBorder="1" applyAlignment="1">
      <alignment horizontal="center" vertical="center" wrapText="1"/>
    </xf>
    <xf numFmtId="0" fontId="54" fillId="0" borderId="47" xfId="12" applyFont="1" applyBorder="1" applyAlignment="1">
      <alignment horizontal="center" vertical="center" wrapText="1"/>
    </xf>
    <xf numFmtId="166" fontId="15" fillId="4" borderId="47" xfId="29" applyFont="1" applyFill="1" applyBorder="1" applyAlignment="1">
      <alignment horizontal="left" vertical="center" wrapText="1"/>
    </xf>
    <xf numFmtId="43" fontId="53" fillId="0" borderId="64" xfId="1" applyFont="1" applyBorder="1" applyAlignment="1" applyProtection="1">
      <alignment horizontal="center" vertical="center" wrapText="1"/>
      <protection locked="0"/>
    </xf>
    <xf numFmtId="0" fontId="19" fillId="0" borderId="0" xfId="32" applyFont="1" applyAlignment="1">
      <alignment wrapText="1"/>
    </xf>
    <xf numFmtId="3" fontId="17" fillId="0" borderId="47" xfId="36" applyNumberFormat="1" applyBorder="1" applyAlignment="1">
      <alignment horizontal="center" vertical="center" wrapText="1"/>
    </xf>
    <xf numFmtId="166" fontId="17" fillId="4" borderId="47" xfId="29" applyFont="1" applyFill="1" applyBorder="1" applyAlignment="1" applyProtection="1">
      <alignment horizontal="center" vertical="center" wrapText="1"/>
      <protection locked="0"/>
    </xf>
    <xf numFmtId="43" fontId="17" fillId="0" borderId="92" xfId="1" applyFont="1" applyBorder="1" applyAlignment="1" applyProtection="1">
      <alignment horizontal="center" vertical="center" wrapText="1"/>
      <protection locked="0"/>
    </xf>
    <xf numFmtId="166" fontId="17" fillId="4" borderId="47" xfId="29" applyFont="1" applyFill="1" applyBorder="1" applyAlignment="1">
      <alignment horizontal="left" vertical="center" wrapText="1"/>
    </xf>
    <xf numFmtId="0" fontId="17" fillId="0" borderId="0" xfId="12" applyAlignment="1">
      <alignment horizontal="left"/>
    </xf>
    <xf numFmtId="0" fontId="17" fillId="0" borderId="54" xfId="12" quotePrefix="1" applyBorder="1" applyAlignment="1">
      <alignment horizontal="center"/>
    </xf>
    <xf numFmtId="0" fontId="17" fillId="0" borderId="0" xfId="12" applyAlignment="1">
      <alignment horizontal="centerContinuous" vertical="center"/>
    </xf>
    <xf numFmtId="0" fontId="17" fillId="0" borderId="0" xfId="12" applyAlignment="1">
      <alignment horizontal="center" vertical="center"/>
    </xf>
    <xf numFmtId="43" fontId="17" fillId="0" borderId="0" xfId="42" applyNumberFormat="1" applyFont="1" applyBorder="1" applyAlignment="1" applyProtection="1">
      <alignment horizontal="centerContinuous" vertical="center"/>
    </xf>
    <xf numFmtId="166" fontId="17" fillId="0" borderId="55" xfId="42" applyFont="1" applyBorder="1" applyAlignment="1" applyProtection="1">
      <alignment vertical="center"/>
    </xf>
    <xf numFmtId="0" fontId="23" fillId="0" borderId="0" xfId="3" applyFont="1" applyAlignment="1">
      <alignment horizontal="left" vertical="center" wrapText="1"/>
    </xf>
    <xf numFmtId="166" fontId="23" fillId="0" borderId="55" xfId="3" applyNumberFormat="1" applyFont="1" applyBorder="1" applyAlignment="1">
      <alignment horizontal="left" vertical="center" wrapText="1"/>
    </xf>
    <xf numFmtId="0" fontId="23" fillId="0" borderId="54" xfId="3" applyFont="1" applyBorder="1" applyAlignment="1">
      <alignment horizontal="center" vertical="center" wrapText="1"/>
    </xf>
    <xf numFmtId="0" fontId="23" fillId="0" borderId="0" xfId="3" applyFont="1" applyAlignment="1">
      <alignment horizontal="center" vertical="center" wrapText="1"/>
    </xf>
    <xf numFmtId="0" fontId="23" fillId="0" borderId="55" xfId="3" applyFont="1" applyBorder="1" applyAlignment="1">
      <alignment horizontal="center" vertical="center" wrapText="1"/>
    </xf>
    <xf numFmtId="0" fontId="17" fillId="0" borderId="56" xfId="12" applyBorder="1" applyAlignment="1">
      <alignment horizontal="center"/>
    </xf>
    <xf numFmtId="0" fontId="17" fillId="0" borderId="57" xfId="12" applyBorder="1" applyAlignment="1">
      <alignment horizontal="left" vertical="center"/>
    </xf>
    <xf numFmtId="0" fontId="17" fillId="0" borderId="57" xfId="12" applyBorder="1" applyAlignment="1">
      <alignment horizontal="center" vertical="center"/>
    </xf>
    <xf numFmtId="3" fontId="17" fillId="0" borderId="57" xfId="12" applyNumberFormat="1" applyBorder="1" applyAlignment="1">
      <alignment horizontal="center" vertical="center"/>
    </xf>
    <xf numFmtId="4" fontId="17" fillId="0" borderId="57" xfId="9" applyNumberFormat="1" applyFont="1" applyBorder="1" applyAlignment="1" applyProtection="1">
      <alignment horizontal="center" vertical="center"/>
      <protection locked="0"/>
    </xf>
    <xf numFmtId="166" fontId="17" fillId="0" borderId="58" xfId="12" applyNumberFormat="1" applyBorder="1" applyAlignment="1" applyProtection="1">
      <alignment horizontal="center" vertical="center"/>
      <protection locked="0"/>
    </xf>
    <xf numFmtId="0" fontId="22" fillId="0" borderId="93" xfId="12" applyFont="1" applyBorder="1" applyAlignment="1">
      <alignment horizontal="center"/>
    </xf>
    <xf numFmtId="0" fontId="22" fillId="0" borderId="131" xfId="12" applyFont="1" applyBorder="1" applyAlignment="1">
      <alignment horizontal="center"/>
    </xf>
    <xf numFmtId="3" fontId="22" fillId="0" borderId="131" xfId="12" applyNumberFormat="1" applyFont="1" applyBorder="1" applyAlignment="1">
      <alignment horizontal="center"/>
    </xf>
    <xf numFmtId="4" fontId="22" fillId="0" borderId="131" xfId="9" applyNumberFormat="1" applyFont="1" applyBorder="1" applyAlignment="1" applyProtection="1">
      <alignment horizontal="center"/>
      <protection locked="0"/>
    </xf>
    <xf numFmtId="166" fontId="22" fillId="0" borderId="94" xfId="12" applyNumberFormat="1" applyFont="1" applyBorder="1" applyAlignment="1" applyProtection="1">
      <alignment horizontal="center"/>
      <protection locked="0"/>
    </xf>
    <xf numFmtId="0" fontId="22" fillId="0" borderId="95" xfId="12" applyFont="1" applyBorder="1" applyAlignment="1">
      <alignment horizontal="center"/>
    </xf>
    <xf numFmtId="0" fontId="22" fillId="0" borderId="132" xfId="12" applyFont="1" applyBorder="1" applyAlignment="1">
      <alignment horizontal="left"/>
    </xf>
    <xf numFmtId="0" fontId="22" fillId="0" borderId="132" xfId="12" applyFont="1" applyBorder="1" applyAlignment="1">
      <alignment horizontal="center"/>
    </xf>
    <xf numFmtId="3" fontId="22" fillId="0" borderId="132" xfId="12" applyNumberFormat="1" applyFont="1" applyBorder="1" applyAlignment="1">
      <alignment horizontal="center"/>
    </xf>
    <xf numFmtId="4" fontId="22" fillId="0" borderId="132" xfId="9" applyNumberFormat="1" applyFont="1" applyBorder="1" applyAlignment="1" applyProtection="1">
      <alignment horizontal="center"/>
      <protection locked="0"/>
    </xf>
    <xf numFmtId="166" fontId="22" fillId="0" borderId="96" xfId="12" applyNumberFormat="1" applyFont="1" applyBorder="1" applyAlignment="1" applyProtection="1">
      <alignment horizontal="center"/>
      <protection locked="0"/>
    </xf>
    <xf numFmtId="0" fontId="17" fillId="0" borderId="93" xfId="12" applyBorder="1" applyAlignment="1">
      <alignment horizontal="center" wrapText="1"/>
    </xf>
    <xf numFmtId="0" fontId="17" fillId="0" borderId="131" xfId="12" applyBorder="1" applyAlignment="1">
      <alignment horizontal="left" wrapText="1"/>
    </xf>
    <xf numFmtId="0" fontId="17" fillId="0" borderId="131" xfId="12" applyBorder="1" applyAlignment="1">
      <alignment horizontal="center" wrapText="1"/>
    </xf>
    <xf numFmtId="3" fontId="17" fillId="0" borderId="131" xfId="12" applyNumberFormat="1" applyBorder="1" applyAlignment="1">
      <alignment horizontal="center" wrapText="1"/>
    </xf>
    <xf numFmtId="4" fontId="17" fillId="0" borderId="131" xfId="9" applyNumberFormat="1" applyFont="1" applyBorder="1" applyAlignment="1" applyProtection="1">
      <alignment horizontal="center" wrapText="1"/>
      <protection locked="0"/>
    </xf>
    <xf numFmtId="166" fontId="17" fillId="0" borderId="113" xfId="12" applyNumberFormat="1" applyBorder="1" applyAlignment="1" applyProtection="1">
      <alignment horizontal="center" wrapText="1"/>
      <protection locked="0"/>
    </xf>
    <xf numFmtId="0" fontId="17" fillId="0" borderId="0" xfId="12" applyAlignment="1">
      <alignment horizontal="left" wrapText="1"/>
    </xf>
    <xf numFmtId="0" fontId="22" fillId="0" borderId="63" xfId="40" applyFont="1" applyBorder="1" applyAlignment="1">
      <alignment horizontal="center" vertical="center"/>
    </xf>
    <xf numFmtId="0" fontId="23" fillId="0" borderId="47" xfId="40" applyFont="1" applyBorder="1" applyAlignment="1">
      <alignment horizontal="left" vertical="center" wrapText="1"/>
    </xf>
    <xf numFmtId="0" fontId="17" fillId="0" borderId="47" xfId="40" applyFont="1" applyBorder="1" applyAlignment="1">
      <alignment horizontal="center" vertical="center"/>
    </xf>
    <xf numFmtId="4" fontId="17" fillId="0" borderId="47" xfId="9" applyNumberFormat="1" applyFont="1" applyBorder="1" applyAlignment="1" applyProtection="1">
      <alignment horizontal="center" vertical="center" wrapText="1"/>
      <protection locked="0"/>
    </xf>
    <xf numFmtId="166" fontId="17" fillId="0" borderId="79" xfId="12" applyNumberFormat="1" applyBorder="1" applyAlignment="1" applyProtection="1">
      <alignment horizontal="center" vertical="center" wrapText="1"/>
      <protection locked="0"/>
    </xf>
    <xf numFmtId="0" fontId="17" fillId="0" borderId="63" xfId="40" applyFont="1" applyBorder="1" applyAlignment="1">
      <alignment horizontal="center" vertical="top"/>
    </xf>
    <xf numFmtId="0" fontId="56" fillId="0" borderId="47" xfId="40" applyFont="1" applyBorder="1" applyAlignment="1">
      <alignment horizontal="left" vertical="top" wrapText="1"/>
    </xf>
    <xf numFmtId="0" fontId="17" fillId="0" borderId="47" xfId="40" applyFont="1" applyBorder="1" applyAlignment="1">
      <alignment horizontal="center"/>
    </xf>
    <xf numFmtId="4" fontId="17" fillId="0" borderId="47" xfId="9" applyNumberFormat="1" applyFont="1" applyBorder="1" applyAlignment="1" applyProtection="1">
      <alignment horizontal="center" wrapText="1"/>
      <protection locked="0"/>
    </xf>
    <xf numFmtId="166" fontId="17" fillId="0" borderId="79" xfId="12" applyNumberFormat="1" applyBorder="1" applyAlignment="1" applyProtection="1">
      <alignment horizontal="center" wrapText="1"/>
      <protection locked="0"/>
    </xf>
    <xf numFmtId="0" fontId="17" fillId="0" borderId="47" xfId="40" applyFont="1" applyBorder="1" applyAlignment="1">
      <alignment horizontal="left" vertical="top" wrapText="1"/>
    </xf>
    <xf numFmtId="166" fontId="17" fillId="0" borderId="86" xfId="41" applyFont="1" applyBorder="1" applyAlignment="1">
      <alignment horizontal="center" wrapText="1"/>
    </xf>
    <xf numFmtId="0" fontId="17" fillId="0" borderId="63" xfId="40" applyFont="1" applyBorder="1" applyAlignment="1">
      <alignment horizontal="centerContinuous" vertical="top"/>
    </xf>
    <xf numFmtId="0" fontId="17" fillId="0" borderId="49" xfId="40" applyFont="1" applyBorder="1" applyAlignment="1">
      <alignment horizontal="left" vertical="top" wrapText="1"/>
    </xf>
    <xf numFmtId="0" fontId="17" fillId="0" borderId="49" xfId="40" applyFont="1" applyBorder="1" applyAlignment="1">
      <alignment horizontal="center"/>
    </xf>
    <xf numFmtId="4" fontId="17" fillId="0" borderId="117" xfId="9" applyNumberFormat="1" applyFont="1" applyBorder="1" applyAlignment="1" applyProtection="1">
      <alignment horizontal="center" wrapText="1"/>
      <protection locked="0"/>
    </xf>
    <xf numFmtId="0" fontId="23" fillId="0" borderId="49" xfId="40" applyFont="1" applyBorder="1" applyAlignment="1">
      <alignment horizontal="left" vertical="center" wrapText="1"/>
    </xf>
    <xf numFmtId="0" fontId="17" fillId="0" borderId="49" xfId="40" applyFont="1" applyBorder="1" applyAlignment="1">
      <alignment vertical="top" wrapText="1"/>
    </xf>
    <xf numFmtId="4" fontId="17" fillId="0" borderId="85" xfId="9" applyNumberFormat="1" applyFont="1" applyBorder="1" applyAlignment="1" applyProtection="1">
      <alignment horizontal="center" wrapText="1"/>
      <protection locked="0"/>
    </xf>
    <xf numFmtId="166" fontId="17" fillId="0" borderId="86" xfId="12" applyNumberFormat="1" applyBorder="1" applyAlignment="1" applyProtection="1">
      <alignment horizontal="center" wrapText="1"/>
      <protection locked="0"/>
    </xf>
    <xf numFmtId="166" fontId="17" fillId="0" borderId="64" xfId="12" applyNumberFormat="1" applyBorder="1" applyAlignment="1" applyProtection="1">
      <alignment horizontal="center" wrapText="1"/>
      <protection locked="0"/>
    </xf>
    <xf numFmtId="49" fontId="17" fillId="0" borderId="63" xfId="40" applyNumberFormat="1" applyFont="1" applyBorder="1" applyAlignment="1">
      <alignment horizontal="center" vertical="top"/>
    </xf>
    <xf numFmtId="0" fontId="17" fillId="0" borderId="47" xfId="40" applyFont="1" applyBorder="1" applyAlignment="1">
      <alignment vertical="top" wrapText="1"/>
    </xf>
    <xf numFmtId="3" fontId="17" fillId="0" borderId="47" xfId="40" applyNumberFormat="1" applyFont="1" applyBorder="1" applyAlignment="1">
      <alignment horizontal="center" wrapText="1"/>
    </xf>
    <xf numFmtId="0" fontId="17" fillId="0" borderId="47" xfId="40" quotePrefix="1" applyFont="1" applyBorder="1" applyAlignment="1">
      <alignment vertical="top" wrapText="1"/>
    </xf>
    <xf numFmtId="0" fontId="17" fillId="0" borderId="47" xfId="40" applyFont="1" applyBorder="1" applyAlignment="1">
      <alignment horizontal="center" wrapText="1"/>
    </xf>
    <xf numFmtId="4" fontId="17" fillId="0" borderId="121" xfId="9" applyNumberFormat="1" applyFont="1" applyBorder="1" applyAlignment="1" applyProtection="1">
      <alignment horizontal="center" wrapText="1"/>
      <protection locked="0"/>
    </xf>
    <xf numFmtId="166" fontId="22" fillId="4" borderId="130" xfId="12" applyNumberFormat="1" applyFont="1" applyFill="1" applyBorder="1" applyAlignment="1" applyProtection="1">
      <alignment horizontal="center" wrapText="1"/>
      <protection locked="0"/>
    </xf>
    <xf numFmtId="0" fontId="17" fillId="5" borderId="0" xfId="12" applyFill="1" applyAlignment="1">
      <alignment horizontal="left" wrapText="1"/>
    </xf>
    <xf numFmtId="0" fontId="22" fillId="4" borderId="97" xfId="12" applyFont="1" applyFill="1" applyBorder="1" applyAlignment="1">
      <alignment horizontal="left" wrapText="1"/>
    </xf>
    <xf numFmtId="0" fontId="22" fillId="4" borderId="121" xfId="12" applyFont="1" applyFill="1" applyBorder="1" applyAlignment="1">
      <alignment horizontal="left" wrapText="1"/>
    </xf>
    <xf numFmtId="166" fontId="22" fillId="4" borderId="98" xfId="12" applyNumberFormat="1" applyFont="1" applyFill="1" applyBorder="1" applyAlignment="1" applyProtection="1">
      <alignment horizontal="center" wrapText="1"/>
      <protection locked="0"/>
    </xf>
    <xf numFmtId="0" fontId="23" fillId="0" borderId="47" xfId="40" applyFont="1" applyBorder="1" applyAlignment="1">
      <alignment horizontal="left" vertical="top" wrapText="1"/>
    </xf>
    <xf numFmtId="0" fontId="22" fillId="0" borderId="63" xfId="40" applyFont="1" applyBorder="1" applyAlignment="1">
      <alignment horizontal="center" vertical="top"/>
    </xf>
    <xf numFmtId="0" fontId="56" fillId="0" borderId="47" xfId="40" applyFont="1" applyBorder="1" applyAlignment="1">
      <alignment horizontal="left" vertical="center" wrapText="1"/>
    </xf>
    <xf numFmtId="173" fontId="17" fillId="0" borderId="63" xfId="40" applyNumberFormat="1" applyFont="1" applyBorder="1" applyAlignment="1">
      <alignment horizontal="center" vertical="top"/>
    </xf>
    <xf numFmtId="0" fontId="23" fillId="0" borderId="47" xfId="3" applyFont="1" applyBorder="1" applyAlignment="1">
      <alignment horizontal="left" vertical="top" wrapText="1"/>
    </xf>
    <xf numFmtId="0" fontId="17" fillId="0" borderId="84" xfId="12" applyBorder="1" applyAlignment="1">
      <alignment horizontal="center" wrapText="1"/>
    </xf>
    <xf numFmtId="0" fontId="23" fillId="0" borderId="85" xfId="12" applyFont="1" applyBorder="1" applyAlignment="1">
      <alignment horizontal="left" vertical="center" wrapText="1"/>
    </xf>
    <xf numFmtId="0" fontId="17" fillId="0" borderId="85" xfId="12" applyBorder="1" applyAlignment="1">
      <alignment horizontal="center" wrapText="1"/>
    </xf>
    <xf numFmtId="3" fontId="17" fillId="0" borderId="85" xfId="9" applyNumberFormat="1" applyFont="1" applyBorder="1" applyAlignment="1">
      <alignment horizontal="center" wrapText="1"/>
    </xf>
    <xf numFmtId="0" fontId="17" fillId="0" borderId="63" xfId="40" applyFont="1" applyBorder="1" applyAlignment="1">
      <alignment horizontal="center" vertical="center"/>
    </xf>
    <xf numFmtId="0" fontId="17" fillId="0" borderId="47" xfId="40" applyFont="1" applyBorder="1" applyAlignment="1">
      <alignment horizontal="left" vertical="center" wrapText="1"/>
    </xf>
    <xf numFmtId="0" fontId="17" fillId="0" borderId="0" xfId="12" applyAlignment="1">
      <alignment horizontal="left" vertical="center" wrapText="1"/>
    </xf>
    <xf numFmtId="3" fontId="17" fillId="0" borderId="47" xfId="9" applyNumberFormat="1" applyFont="1" applyBorder="1" applyAlignment="1">
      <alignment horizontal="center" wrapText="1"/>
    </xf>
    <xf numFmtId="2" fontId="17" fillId="0" borderId="63" xfId="40" applyNumberFormat="1" applyFont="1" applyBorder="1" applyAlignment="1">
      <alignment horizontal="center" vertical="center"/>
    </xf>
    <xf numFmtId="0" fontId="22" fillId="0" borderId="63" xfId="12" applyFont="1" applyBorder="1" applyAlignment="1">
      <alignment horizontal="center" vertical="top" wrapText="1"/>
    </xf>
    <xf numFmtId="0" fontId="23" fillId="0" borderId="47" xfId="12" applyFont="1" applyBorder="1" applyAlignment="1">
      <alignment horizontal="left" vertical="center" wrapText="1"/>
    </xf>
    <xf numFmtId="2" fontId="17" fillId="0" borderId="63" xfId="12" applyNumberFormat="1" applyBorder="1" applyAlignment="1">
      <alignment horizontal="center" vertical="top" wrapText="1"/>
    </xf>
    <xf numFmtId="0" fontId="22" fillId="0" borderId="47" xfId="12" applyFont="1" applyBorder="1" applyAlignment="1">
      <alignment horizontal="center" vertical="top" wrapText="1"/>
    </xf>
    <xf numFmtId="3" fontId="22" fillId="0" borderId="47" xfId="12" applyNumberFormat="1" applyFont="1" applyBorder="1" applyAlignment="1">
      <alignment horizontal="center" vertical="top" wrapText="1"/>
    </xf>
    <xf numFmtId="4" fontId="22" fillId="0" borderId="47" xfId="9" applyNumberFormat="1" applyFont="1" applyBorder="1" applyAlignment="1" applyProtection="1">
      <alignment horizontal="center" vertical="top" wrapText="1"/>
      <protection locked="0"/>
    </xf>
    <xf numFmtId="0" fontId="17" fillId="0" borderId="63" xfId="40" quotePrefix="1" applyFont="1" applyBorder="1" applyAlignment="1">
      <alignment horizontal="center" vertical="center"/>
    </xf>
    <xf numFmtId="0" fontId="17" fillId="0" borderId="47" xfId="40" quotePrefix="1" applyFont="1" applyBorder="1" applyAlignment="1">
      <alignment horizontal="left" vertical="top" wrapText="1"/>
    </xf>
    <xf numFmtId="0" fontId="17" fillId="0" borderId="116" xfId="40" applyFont="1" applyBorder="1" applyAlignment="1">
      <alignment horizontal="center" vertical="center"/>
    </xf>
    <xf numFmtId="0" fontId="17" fillId="0" borderId="117" xfId="40" applyFont="1" applyBorder="1" applyAlignment="1">
      <alignment horizontal="center" vertical="center"/>
    </xf>
    <xf numFmtId="0" fontId="17" fillId="0" borderId="116" xfId="12" applyBorder="1" applyAlignment="1">
      <alignment horizontal="center" wrapText="1"/>
    </xf>
    <xf numFmtId="0" fontId="17" fillId="0" borderId="47" xfId="12" applyBorder="1" applyAlignment="1">
      <alignment horizontal="left" wrapText="1"/>
    </xf>
    <xf numFmtId="0" fontId="17" fillId="0" borderId="117" xfId="12" applyBorder="1" applyAlignment="1">
      <alignment horizontal="center" wrapText="1"/>
    </xf>
    <xf numFmtId="3" fontId="17" fillId="0" borderId="117" xfId="9" applyNumberFormat="1" applyFont="1" applyBorder="1" applyAlignment="1">
      <alignment horizontal="center" wrapText="1"/>
    </xf>
    <xf numFmtId="0" fontId="17" fillId="0" borderId="0" xfId="12" applyAlignment="1">
      <alignment horizontal="center"/>
    </xf>
    <xf numFmtId="3" fontId="17" fillId="0" borderId="0" xfId="12" applyNumberFormat="1" applyAlignment="1">
      <alignment horizontal="center"/>
    </xf>
    <xf numFmtId="4" fontId="17" fillId="0" borderId="0" xfId="9" applyNumberFormat="1" applyFont="1" applyAlignment="1">
      <alignment horizontal="center"/>
    </xf>
    <xf numFmtId="166" fontId="17" fillId="0" borderId="0" xfId="12" applyNumberFormat="1" applyAlignment="1">
      <alignment horizontal="center"/>
    </xf>
    <xf numFmtId="0" fontId="17" fillId="0" borderId="54" xfId="25" applyFont="1" applyBorder="1"/>
    <xf numFmtId="0" fontId="23" fillId="0" borderId="0" xfId="43" applyFont="1" applyAlignment="1">
      <alignment vertical="center" wrapText="1"/>
    </xf>
    <xf numFmtId="1" fontId="23" fillId="0" borderId="55" xfId="43" applyNumberFormat="1" applyFont="1" applyBorder="1" applyAlignment="1">
      <alignment vertical="center" wrapText="1"/>
    </xf>
    <xf numFmtId="0" fontId="17" fillId="0" borderId="0" xfId="43" applyFont="1" applyAlignment="1">
      <alignment horizontal="center" vertical="center"/>
    </xf>
    <xf numFmtId="1" fontId="17" fillId="0" borderId="55" xfId="43" applyNumberFormat="1" applyFont="1" applyBorder="1" applyAlignment="1">
      <alignment horizontal="center" vertical="center"/>
    </xf>
    <xf numFmtId="0" fontId="17" fillId="0" borderId="56" xfId="25" applyFont="1" applyBorder="1"/>
    <xf numFmtId="170" fontId="17" fillId="0" borderId="58" xfId="25" applyNumberFormat="1" applyFont="1" applyBorder="1"/>
    <xf numFmtId="0" fontId="17" fillId="0" borderId="54" xfId="25" applyFont="1" applyBorder="1" applyAlignment="1">
      <alignment vertical="center"/>
    </xf>
    <xf numFmtId="0" fontId="17" fillId="0" borderId="133" xfId="25" applyFont="1" applyBorder="1"/>
    <xf numFmtId="170" fontId="15" fillId="0" borderId="0" xfId="25" applyNumberFormat="1" applyAlignment="1">
      <alignment horizontal="right"/>
    </xf>
    <xf numFmtId="0" fontId="10" fillId="0" borderId="134" xfId="0" applyFont="1" applyBorder="1" applyAlignment="1">
      <alignment horizontal="left" vertical="center" wrapText="1"/>
    </xf>
    <xf numFmtId="0" fontId="10" fillId="0" borderId="135" xfId="0" applyFont="1" applyBorder="1" applyAlignment="1">
      <alignment horizontal="left" vertical="center" wrapText="1"/>
    </xf>
    <xf numFmtId="43" fontId="10" fillId="0" borderId="135" xfId="1" applyFont="1" applyBorder="1" applyAlignment="1">
      <alignment horizontal="left" vertical="center" wrapText="1"/>
    </xf>
    <xf numFmtId="0" fontId="5" fillId="0" borderId="1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43" fontId="9" fillId="0" borderId="4" xfId="1" applyFont="1" applyBorder="1" applyAlignment="1">
      <alignment horizontal="center" vertical="center" wrapText="1"/>
    </xf>
    <xf numFmtId="43" fontId="9" fillId="0" borderId="3" xfId="1" applyFont="1" applyBorder="1" applyAlignment="1">
      <alignment horizontal="center" vertical="center" wrapText="1"/>
    </xf>
    <xf numFmtId="0" fontId="13" fillId="0" borderId="5" xfId="0" applyFont="1" applyBorder="1" applyAlignment="1">
      <alignment horizontal="center" vertical="center"/>
    </xf>
    <xf numFmtId="0" fontId="3" fillId="0" borderId="17" xfId="0" applyFont="1" applyBorder="1" applyAlignment="1">
      <alignment horizontal="left" vertical="center" wrapText="1" indent="15"/>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1" fillId="0" borderId="6" xfId="0" applyFont="1" applyBorder="1" applyAlignment="1">
      <alignment horizontal="left" vertical="center" wrapText="1"/>
    </xf>
    <xf numFmtId="0" fontId="1" fillId="0" borderId="13" xfId="0" applyFont="1" applyBorder="1" applyAlignment="1">
      <alignment horizontal="left" vertical="center" wrapText="1"/>
    </xf>
    <xf numFmtId="0" fontId="5" fillId="0" borderId="7" xfId="0" applyFont="1" applyBorder="1" applyAlignment="1">
      <alignment horizontal="center" vertical="center" wrapText="1"/>
    </xf>
    <xf numFmtId="0" fontId="3" fillId="0" borderId="14" xfId="0" applyFont="1" applyBorder="1" applyAlignment="1">
      <alignment horizontal="left" vertical="center" wrapText="1" indent="15"/>
    </xf>
    <xf numFmtId="165" fontId="1" fillId="0" borderId="7" xfId="1" applyNumberFormat="1" applyFont="1" applyBorder="1" applyAlignment="1">
      <alignment horizontal="center" vertical="center" wrapText="1"/>
    </xf>
    <xf numFmtId="165" fontId="1" fillId="0" borderId="14" xfId="1" applyNumberFormat="1" applyFont="1" applyBorder="1" applyAlignment="1">
      <alignment horizontal="center" vertical="center" wrapText="1"/>
    </xf>
    <xf numFmtId="43" fontId="3" fillId="0" borderId="8" xfId="1" applyFont="1" applyBorder="1" applyAlignment="1">
      <alignment horizontal="right" vertical="center" wrapText="1"/>
    </xf>
    <xf numFmtId="43" fontId="3" fillId="0" borderId="15" xfId="1" applyFont="1" applyBorder="1" applyAlignment="1">
      <alignment horizontal="right" vertical="center" wrapText="1"/>
    </xf>
    <xf numFmtId="0" fontId="3" fillId="0" borderId="6"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14" xfId="0" applyFont="1" applyBorder="1" applyAlignment="1">
      <alignment horizontal="left" vertical="center" wrapText="1"/>
    </xf>
    <xf numFmtId="165" fontId="3" fillId="0" borderId="7" xfId="1" applyNumberFormat="1" applyFont="1" applyBorder="1" applyAlignment="1">
      <alignment horizontal="center" vertical="center" wrapText="1"/>
    </xf>
    <xf numFmtId="165" fontId="3" fillId="0" borderId="14" xfId="1" applyNumberFormat="1" applyFont="1" applyBorder="1" applyAlignment="1">
      <alignment horizontal="center"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7" xfId="0" applyFont="1" applyBorder="1" applyAlignment="1">
      <alignment horizontal="right"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right" vertical="center" wrapText="1"/>
    </xf>
    <xf numFmtId="0" fontId="3" fillId="0" borderId="14" xfId="0" applyFont="1" applyBorder="1" applyAlignment="1">
      <alignment horizontal="right" vertical="center" wrapText="1"/>
    </xf>
    <xf numFmtId="0" fontId="17" fillId="0" borderId="0" xfId="27" applyAlignment="1">
      <alignment horizontal="left" vertical="center"/>
    </xf>
    <xf numFmtId="0" fontId="52" fillId="0" borderId="62" xfId="27" applyFont="1" applyBorder="1" applyAlignment="1">
      <alignment horizontal="left" vertical="center"/>
    </xf>
    <xf numFmtId="0" fontId="52" fillId="0" borderId="126" xfId="27" applyFont="1" applyBorder="1" applyAlignment="1">
      <alignment horizontal="left" vertical="center"/>
    </xf>
    <xf numFmtId="0" fontId="52" fillId="0" borderId="102" xfId="27" applyFont="1" applyBorder="1" applyAlignment="1">
      <alignment horizontal="left" vertical="center"/>
    </xf>
    <xf numFmtId="0" fontId="52" fillId="0" borderId="127" xfId="27" applyFont="1" applyBorder="1" applyAlignment="1">
      <alignment horizontal="left" vertical="center"/>
    </xf>
    <xf numFmtId="0" fontId="46" fillId="0" borderId="62" xfId="27" applyFont="1" applyBorder="1" applyAlignment="1">
      <alignment horizontal="left" vertical="center"/>
    </xf>
    <xf numFmtId="0" fontId="52" fillId="0" borderId="129" xfId="27" applyFont="1" applyBorder="1" applyAlignment="1">
      <alignment horizontal="left" vertical="center"/>
    </xf>
    <xf numFmtId="0" fontId="46" fillId="0" borderId="104" xfId="23" applyFont="1" applyBorder="1" applyAlignment="1">
      <alignment horizontal="center" vertical="center" wrapText="1"/>
    </xf>
    <xf numFmtId="0" fontId="46" fillId="0" borderId="105" xfId="23" applyFont="1" applyBorder="1" applyAlignment="1">
      <alignment horizontal="center" vertical="center" wrapText="1"/>
    </xf>
    <xf numFmtId="0" fontId="46" fillId="0" borderId="106" xfId="23" applyFont="1" applyBorder="1" applyAlignment="1">
      <alignment horizontal="center" vertical="center" wrapText="1"/>
    </xf>
    <xf numFmtId="0" fontId="46" fillId="0" borderId="108" xfId="27" applyFont="1" applyBorder="1" applyAlignment="1">
      <alignment horizontal="center" vertical="center" wrapText="1"/>
    </xf>
    <xf numFmtId="0" fontId="46" fillId="0" borderId="109" xfId="27" applyFont="1" applyBorder="1" applyAlignment="1">
      <alignment horizontal="center" vertical="center" wrapText="1"/>
    </xf>
    <xf numFmtId="0" fontId="46" fillId="0" borderId="110" xfId="27" applyFont="1" applyBorder="1" applyAlignment="1">
      <alignment horizontal="center" vertical="center" wrapText="1"/>
    </xf>
    <xf numFmtId="171" fontId="22" fillId="0" borderId="111" xfId="27" applyNumberFormat="1" applyFont="1" applyBorder="1" applyAlignment="1">
      <alignment horizontal="center" vertical="center"/>
    </xf>
    <xf numFmtId="171" fontId="22" fillId="0" borderId="114" xfId="27" applyNumberFormat="1" applyFont="1" applyBorder="1" applyAlignment="1">
      <alignment horizontal="center" vertical="center"/>
    </xf>
    <xf numFmtId="0" fontId="22" fillId="0" borderId="112" xfId="27" applyFont="1" applyBorder="1" applyAlignment="1">
      <alignment horizontal="center" vertical="center" wrapText="1"/>
    </xf>
    <xf numFmtId="0" fontId="22" fillId="0" borderId="115" xfId="27" applyFont="1" applyBorder="1" applyAlignment="1">
      <alignment horizontal="center" vertical="center" wrapText="1"/>
    </xf>
    <xf numFmtId="0" fontId="18" fillId="0" borderId="112" xfId="27" applyFont="1" applyBorder="1" applyAlignment="1">
      <alignment horizontal="center" vertical="center"/>
    </xf>
    <xf numFmtId="0" fontId="18" fillId="0" borderId="115" xfId="27" applyFont="1" applyBorder="1" applyAlignment="1">
      <alignment horizontal="center" vertical="center"/>
    </xf>
    <xf numFmtId="167" fontId="22" fillId="0" borderId="112" xfId="27" applyNumberFormat="1" applyFont="1" applyBorder="1" applyAlignment="1">
      <alignment horizontal="center" vertical="center"/>
    </xf>
    <xf numFmtId="167" fontId="22" fillId="0" borderId="115" xfId="27" applyNumberFormat="1" applyFont="1" applyBorder="1" applyAlignment="1">
      <alignment horizontal="center" vertical="center"/>
    </xf>
    <xf numFmtId="0" fontId="22" fillId="0" borderId="119" xfId="27" applyFont="1" applyBorder="1" applyAlignment="1">
      <alignment horizontal="left" vertical="center" wrapText="1"/>
    </xf>
    <xf numFmtId="0" fontId="22" fillId="0" borderId="89" xfId="27" applyFont="1" applyBorder="1" applyAlignment="1">
      <alignment horizontal="left" vertical="center" wrapText="1"/>
    </xf>
    <xf numFmtId="0" fontId="22" fillId="0" borderId="90" xfId="27" applyFont="1" applyBorder="1" applyAlignment="1">
      <alignment horizontal="left" vertical="center" wrapText="1"/>
    </xf>
    <xf numFmtId="0" fontId="46" fillId="0" borderId="102" xfId="27" applyFont="1" applyBorder="1" applyAlignment="1">
      <alignment horizontal="center" vertical="center"/>
    </xf>
    <xf numFmtId="0" fontId="20" fillId="0" borderId="88" xfId="10" applyFont="1" applyBorder="1" applyAlignment="1">
      <alignment wrapText="1"/>
    </xf>
    <xf numFmtId="0" fontId="20" fillId="0" borderId="89" xfId="10" applyFont="1" applyBorder="1" applyAlignment="1">
      <alignment wrapText="1"/>
    </xf>
    <xf numFmtId="0" fontId="20" fillId="0" borderId="90" xfId="10" applyFont="1" applyBorder="1" applyAlignment="1">
      <alignment wrapText="1"/>
    </xf>
    <xf numFmtId="0" fontId="23" fillId="0" borderId="0" xfId="13" applyFont="1" applyAlignment="1">
      <alignment horizontal="center" wrapText="1"/>
    </xf>
    <xf numFmtId="0" fontId="23" fillId="0" borderId="55" xfId="13" applyFont="1" applyBorder="1" applyAlignment="1">
      <alignment horizontal="center" wrapText="1"/>
    </xf>
    <xf numFmtId="0" fontId="23" fillId="0" borderId="57" xfId="13" applyFont="1" applyBorder="1" applyAlignment="1">
      <alignment horizontal="center" wrapText="1"/>
    </xf>
    <xf numFmtId="0" fontId="23" fillId="0" borderId="58" xfId="13" applyFont="1" applyBorder="1" applyAlignment="1">
      <alignment horizontal="center" wrapText="1"/>
    </xf>
    <xf numFmtId="49" fontId="22" fillId="0" borderId="72" xfId="12" applyNumberFormat="1" applyFont="1" applyBorder="1" applyAlignment="1">
      <alignment horizontal="left" wrapText="1"/>
    </xf>
    <xf numFmtId="49" fontId="22" fillId="0" borderId="73" xfId="12" applyNumberFormat="1" applyFont="1" applyBorder="1" applyAlignment="1">
      <alignment horizontal="left" wrapText="1"/>
    </xf>
    <xf numFmtId="49" fontId="22" fillId="0" borderId="74" xfId="12" applyNumberFormat="1" applyFont="1" applyBorder="1" applyAlignment="1">
      <alignment horizontal="left" wrapText="1"/>
    </xf>
    <xf numFmtId="49" fontId="22" fillId="0" borderId="76" xfId="12" applyNumberFormat="1" applyFont="1" applyBorder="1" applyAlignment="1">
      <alignment horizontal="left" wrapText="1"/>
    </xf>
    <xf numFmtId="49" fontId="22" fillId="0" borderId="77" xfId="12" applyNumberFormat="1" applyFont="1" applyBorder="1" applyAlignment="1">
      <alignment horizontal="left" wrapText="1"/>
    </xf>
    <xf numFmtId="49" fontId="22" fillId="0" borderId="78" xfId="12" applyNumberFormat="1" applyFont="1" applyBorder="1" applyAlignment="1">
      <alignment horizontal="left" wrapText="1"/>
    </xf>
    <xf numFmtId="0" fontId="23" fillId="0" borderId="54" xfId="24" applyFont="1" applyBorder="1" applyAlignment="1">
      <alignment horizontal="center" vertical="center"/>
    </xf>
    <xf numFmtId="0" fontId="23" fillId="0" borderId="0" xfId="24" applyFont="1" applyAlignment="1">
      <alignment horizontal="center" vertical="center"/>
    </xf>
    <xf numFmtId="0" fontId="23" fillId="0" borderId="55" xfId="24" applyFont="1" applyBorder="1" applyAlignment="1">
      <alignment horizontal="center" vertical="center"/>
    </xf>
    <xf numFmtId="0" fontId="23" fillId="0" borderId="56" xfId="25" applyFont="1" applyBorder="1" applyAlignment="1">
      <alignment horizontal="center" vertical="center"/>
    </xf>
    <xf numFmtId="0" fontId="23" fillId="0" borderId="57" xfId="25" applyFont="1" applyBorder="1" applyAlignment="1">
      <alignment horizontal="center" vertical="center"/>
    </xf>
    <xf numFmtId="0" fontId="23" fillId="0" borderId="58" xfId="25" applyFont="1" applyBorder="1" applyAlignment="1">
      <alignment horizontal="center" vertical="center"/>
    </xf>
    <xf numFmtId="0" fontId="22" fillId="0" borderId="101" xfId="26" applyFont="1" applyBorder="1" applyAlignment="1">
      <alignment horizontal="center" vertical="center" wrapText="1"/>
    </xf>
    <xf numFmtId="0" fontId="22" fillId="0" borderId="102" xfId="26" applyFont="1" applyBorder="1" applyAlignment="1">
      <alignment horizontal="center" vertical="center" wrapText="1"/>
    </xf>
    <xf numFmtId="0" fontId="22" fillId="4" borderId="128" xfId="12" applyFont="1" applyFill="1" applyBorder="1" applyAlignment="1">
      <alignment horizontal="left" wrapText="1"/>
    </xf>
    <xf numFmtId="0" fontId="22" fillId="4" borderId="129" xfId="12" applyFont="1" applyFill="1" applyBorder="1" applyAlignment="1">
      <alignment horizontal="left" wrapText="1"/>
    </xf>
    <xf numFmtId="0" fontId="55" fillId="4" borderId="128" xfId="12" applyFont="1" applyFill="1" applyBorder="1" applyAlignment="1">
      <alignment horizontal="left" wrapText="1"/>
    </xf>
    <xf numFmtId="0" fontId="55" fillId="4" borderId="129" xfId="12" applyFont="1" applyFill="1" applyBorder="1" applyAlignment="1">
      <alignment horizontal="left" wrapText="1"/>
    </xf>
    <xf numFmtId="4" fontId="23" fillId="0" borderId="54" xfId="12" applyNumberFormat="1" applyFont="1" applyBorder="1" applyAlignment="1">
      <alignment horizontal="center" vertical="center" wrapText="1"/>
    </xf>
    <xf numFmtId="4" fontId="23" fillId="0" borderId="0" xfId="12" applyNumberFormat="1" applyFont="1" applyAlignment="1">
      <alignment horizontal="center" vertical="center" wrapText="1"/>
    </xf>
    <xf numFmtId="4" fontId="23" fillId="0" borderId="55" xfId="12" applyNumberFormat="1" applyFont="1" applyBorder="1" applyAlignment="1">
      <alignment horizontal="center" vertical="center" wrapText="1"/>
    </xf>
    <xf numFmtId="0" fontId="23" fillId="0" borderId="54" xfId="3" applyFont="1" applyBorder="1" applyAlignment="1">
      <alignment horizontal="center" vertical="center" wrapText="1"/>
    </xf>
    <xf numFmtId="0" fontId="23" fillId="0" borderId="0" xfId="3" applyFont="1" applyAlignment="1">
      <alignment horizontal="center" vertical="center" wrapText="1"/>
    </xf>
    <xf numFmtId="0" fontId="23" fillId="0" borderId="55" xfId="3" applyFont="1" applyBorder="1" applyAlignment="1">
      <alignment horizontal="center" vertical="center" wrapText="1"/>
    </xf>
    <xf numFmtId="4" fontId="23" fillId="0" borderId="54" xfId="43" applyNumberFormat="1" applyFont="1" applyBorder="1" applyAlignment="1">
      <alignment horizontal="center" vertical="center" wrapText="1"/>
    </xf>
    <xf numFmtId="4" fontId="23" fillId="0" borderId="0" xfId="43" applyNumberFormat="1" applyFont="1" applyAlignment="1">
      <alignment horizontal="center" vertical="center" wrapText="1"/>
    </xf>
    <xf numFmtId="4" fontId="23" fillId="0" borderId="55" xfId="43" applyNumberFormat="1" applyFont="1" applyBorder="1" applyAlignment="1">
      <alignment horizontal="center" vertical="center" wrapText="1"/>
    </xf>
  </cellXfs>
  <cellStyles count="44">
    <cellStyle name="Comma" xfId="1" builtinId="3"/>
    <cellStyle name="Comma 10" xfId="20" xr:uid="{F1701732-E5D3-48A3-928A-F1AD153118E5}"/>
    <cellStyle name="Comma 2" xfId="28" xr:uid="{9BB22728-41D8-45B6-9A0C-48DE93C4D2E7}"/>
    <cellStyle name="Comma 2 2" xfId="5" xr:uid="{00000000-0005-0000-0000-000001000000}"/>
    <cellStyle name="Comma 2 2 10" xfId="22" xr:uid="{414A82E9-1166-4376-9FF1-2F9CA39F5149}"/>
    <cellStyle name="Comma 2 2 2" xfId="29" xr:uid="{ED8C5B7E-75A0-4BEA-B9B0-B5B46942EA67}"/>
    <cellStyle name="Comma 2 2 3" xfId="41" xr:uid="{0ADF5E09-A087-4A7B-AA7C-FF0910751C1F}"/>
    <cellStyle name="Comma 2_Eldoret BoQs" xfId="37" xr:uid="{8F8C7072-5020-48D9-9D5C-8FD063F334A6}"/>
    <cellStyle name="Comma 24 2" xfId="9" xr:uid="{00000000-0005-0000-0000-000002000000}"/>
    <cellStyle name="Comma 27 3" xfId="34" xr:uid="{E6E71C43-038C-4FAB-82E1-3A7431482E54}"/>
    <cellStyle name="Comma 3" xfId="6" xr:uid="{00000000-0005-0000-0000-000003000000}"/>
    <cellStyle name="Comma 3 21" xfId="11" xr:uid="{E4601555-AE83-4C69-9A68-B35A1D5AE5F8}"/>
    <cellStyle name="Comma 30 5" xfId="38" xr:uid="{B464C59B-4E41-497E-8FCD-E1ADBB989FD7}"/>
    <cellStyle name="Comma 30 5 7" xfId="42" xr:uid="{35D52B3D-293A-4857-9395-23878754E4C2}"/>
    <cellStyle name="Comma 33" xfId="31" xr:uid="{8F471CCA-93E3-461A-BA6F-FD5E13C420F3}"/>
    <cellStyle name="Comma 4 10" xfId="17" xr:uid="{94A7F058-A4DC-4057-8824-2066EC9A33B7}"/>
    <cellStyle name="Comma 74" xfId="15" xr:uid="{D15C15EE-36D0-4EFC-9250-818675573459}"/>
    <cellStyle name="Comma_Contract 4 BoQ REV 0 " xfId="33" xr:uid="{37086B85-5009-4FDA-8DE8-DE0CA1E941B0}"/>
    <cellStyle name="Normal" xfId="0" builtinId="0"/>
    <cellStyle name="Normal 10" xfId="3" xr:uid="{00000000-0005-0000-0000-000005000000}"/>
    <cellStyle name="Normal 10 2 2" xfId="35" xr:uid="{761E1AA8-AC78-4257-BF31-1184E2FA19C3}"/>
    <cellStyle name="Normal 10 3" xfId="39" xr:uid="{BDAA5705-D275-4129-8616-CE8056C79B5C}"/>
    <cellStyle name="Normal 12 2" xfId="13" xr:uid="{26F999ED-B2C2-4F3A-B8D9-564F12E41B53}"/>
    <cellStyle name="Normal 2 10" xfId="24" xr:uid="{4A6DC3C0-A544-4D8B-940A-D32D35875A73}"/>
    <cellStyle name="Normal 2 15" xfId="4" xr:uid="{00000000-0005-0000-0000-000006000000}"/>
    <cellStyle name="Normal 2 2 10" xfId="21" xr:uid="{93238A8E-503C-479A-93BE-98F942D1A23C}"/>
    <cellStyle name="Normal 2 3" xfId="12" xr:uid="{552192DF-4D8F-4ECB-905B-B35A454D4B48}"/>
    <cellStyle name="Normal 2 3 2" xfId="30" xr:uid="{F869A89A-2ECC-46E9-B7B1-1BB834BC54A9}"/>
    <cellStyle name="Normal 2 4" xfId="16" xr:uid="{746138FD-2462-4F35-986D-04A915A9422A}"/>
    <cellStyle name="Normal 28 4 2 2 2 10" xfId="10" xr:uid="{AE92825F-98F3-42FC-8069-E786CADF89FC}"/>
    <cellStyle name="Normal 3" xfId="27" xr:uid="{66D2BD51-1231-4791-80C3-DA8418DDC134}"/>
    <cellStyle name="Normal 3 2" xfId="40" xr:uid="{DA073031-E487-4CA5-B0E6-95A9DFF2DB52}"/>
    <cellStyle name="Normal 37 4" xfId="36" xr:uid="{F32BCC30-C9E2-4D00-A907-CDB21D482B09}"/>
    <cellStyle name="Normal 4" xfId="7" xr:uid="{00000000-0005-0000-0000-000007000000}"/>
    <cellStyle name="Normal 5 23" xfId="14" xr:uid="{9D9BAEB1-5E5A-4423-A876-C7806F4E1A15}"/>
    <cellStyle name="Normal_BOQ 13 (SITE WORKS)-bungoma" xfId="19" xr:uid="{791AC469-C597-40BE-A174-88028FFE21A5}"/>
    <cellStyle name="Normal_BOQ 17 (MISCELLANEOUS)_LINE NMW 15 BOQs" xfId="26" xr:uid="{6E23CBAA-2B3E-4165-8CF0-BDBA992FA7F3}"/>
    <cellStyle name="Normal_BUNGOMA BQ 2" xfId="43" xr:uid="{A30AD0DD-E630-47D8-A58E-CC03EA8F1CD3}"/>
    <cellStyle name="Normal_Collection Sheet " xfId="25" xr:uid="{2A55F8E6-FCC6-4AAD-BA3C-B323A4A82B14}"/>
    <cellStyle name="Normal_FINAL BOQS BOMET WATER" xfId="32" xr:uid="{690A0F41-DD89-4CC4-BA54-C56374348A9C}"/>
    <cellStyle name="Normal_KITALE - BOQ 2" xfId="23" xr:uid="{4E0D2BD3-EA2F-4D28-84EF-4C5DB2D5EEC1}"/>
    <cellStyle name="Per cent" xfId="2" builtinId="5"/>
    <cellStyle name="Percent 2" xfId="8" xr:uid="{00000000-0005-0000-0000-000009000000}"/>
    <cellStyle name="常规 2 2" xfId="18" xr:uid="{DE36EF61-8D96-4C7E-B8C2-DEE50FD35F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8" Type="http://schemas.openxmlformats.org/officeDocument/2006/relationships/externalLink" Target="externalLinks/externalLink1.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ellen\Documents\Henry\Sinohydro+Machiri%20Priced%20BQs\BUNGOMA\BUNGOMA%20TREATMENT%20WORKS%20(BQ%20B1-B1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ocuments%20and%20Settings\All%20Users\Documents\Henry\Sinohydro+Machiri%20Priced%20BQs\BUNGOMA\BUNGOMA%20TREATMENT%20WORKS%20(BQ%20B1-B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len\Henry\Sinohydro+Machiri%20Priced%20BQs\BUNGOMA\BUNGOMA%20TREATMENT%20WORKS%20(BQ%20B1-B1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Henry\Sinohydro+Machiri%20Priced%20BQs\BUNGOMA\BUNGOMA%20TREATMENT%20WORKS%20(BQ%20B1-B1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CAS%20WORK\Water%20CAS\Projects\TWSB\Tender%20Docs\Henry\Sinohydro+Machiri%20Priced%20BQs\BUNGOMA\BUNGOMA%20TREATMENT%20WORKS%20(BQ%20B1-B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On-going%20Jobs\Nzoia\NZOIA\PHASE%20I\Tendering%20Stage\Tender%20Documents\Sinohydro+Machiri%20Priced%20BQs\WEBUYE\WEBUYE%20REHABILITATION%20BOQ.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On-going%20Jobs\Nzoia\NZOIA\PHASE%20I\Tendering%20Stage\Tender%20Documents\Sinohydro+Machiri%20Priced%20BQs\WEBUYE\WEBUYE%20REHABILITATION%20BOQ.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DESIGN%20OFFICE\PHYLLIS\Silas\On-going%20Jobs\Nzoia\NZOIA\PHASE%20I\Tendering%20Stage\Tender%20Documents\Sinohydro+Machiri%20Priced%20BQs\WEBUYE\WEBUYE%20REHABILITATION%20BOQ.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DESIGN%20OFFICE\PHYLLIS\Silas\On-going%20Jobs\Nzoia\NZOIA\PHASE%20I\Tendering%20Stage\Tender%20Documents\Sinohydro+Machiri%20Priced%20BQs\WEBUYE\WEBUYE%20REHABILITATION%20BOQ.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ellen\Documents\Users\User\Desktop\gilbert\Nzoia%20Ph%201%20Tender%20Docs\Volume%20I\Volume%20II\Sinohydro+Machiri%20Priced%20BQs\KITALE\KITALE%20BOQs%20-%20Rehabilitation%20Work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On-going%20Jobs\Nzoia\NZOIA\PHASE%20I\Tendering%20Stage\Tender%20Documents\Sinohydro+Machiri%20Priced%20BQs\WEBUYE\WEBUYE%20REHABILITATION%20BO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ESIGN%20OFFICE\BEATRICE\From%20Silas\21-12-15\KITALE%20BoQs%20-%20Treatment%20&amp;%20Electrical%20Work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Henry\Sinohydro+Machiri%20Priced%20BQs\BUNGOMA\BUNGOMA%20TREATMENT%20WORKS%20(BQ%20B1-B1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ELLEN\On-going%20Jobs\Nzoia\NZOIA\PHASE%20I\Tendering%20Stage\Tender%20Documents\Sinohydro+Machiri%20Priced%20BQs\WEBUYE\WEBUYE%20REHABILITATION%20BOQ.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92.220.215.2\Work%20Folders\Henry\Sinohydro+Machiri%20Priced%20BQs\BUNGOMA\BUNGOMA%20TREATMENT%20WORKS%20(BQ%20B1-B1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My%20Documents\My%20Documents\MINE\BUSIA-MUMIAS%20IPC-55(Feb-02)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Home$\My%20Documents\My%20Documents\MINE\BUSIA-MUMIAS%20IPC-55(Feb-02)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ellen\Documents\Users\User\Desktop\gilbert\Nzoia%20Ph%201%20Tender%20Docs\Volume%20I\Volume%20II\Sinohydro+Machiri%20Priced%20BQs\BUNGOMA\BUNGOMA%20REHABILITATION%20WORKS%20(BQ%20BR1-BR14).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Users/Jiafeng%20Li/Documents/A/Mzima/Henry/Sinohydro+Machiri%20Priced%20BQs/BUNGOMA/BUNGOMA%20TREATMENT%20WORKS%20(BQ%20B1-B15).xls" TargetMode="External"/><Relationship Id="rId1" Type="http://schemas.openxmlformats.org/officeDocument/2006/relationships/externalLinkPath" Target="/Users/Jiafeng%20Li/Documents/A/Mzima/Henry/Sinohydro+Machiri%20Priced%20BQs/BUNGOMA/BUNGOMA%20TREATMENT%20WORKS%20(BQ%20B1-B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erver-1\Gauff-Nairobi\Water\Documents\Zambia\Northwest%20Province\Bills\All%20Works%20BoQ\Solwezi\BUILDINGS%20BILL(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I:\Nzoia%20Phase%20III%20Final%20Design\From%20Site\kimilili\Maiyo2\Datas\gilbert\Nzoia%20Ph%201%20Tender%20Docs\Volume%20I\Volume%20II\Sinohydro+Machiri%20Priced%20BQs\KITALE\KITALE%20BoQs%20-%20Treatment%20&amp;%20Electrical%20Works%203.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Z:\My%20Documents\My%20Documents\MINE\IPC-54(Nov-01)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OCUMENTS\PHYLLIS\LOT%20I,II,III&amp;IV\Bid%20docs\FINAL%20DOCS\Maua%20Water%20Supply%20and%20Sewerage\VOL%20I\Henry\Sinohydro+Machiri%20Priced%20BQs\BUNGOMA\BUNGOMA%20TREATMENT%20WORKS%20(BQ%20B1-B1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server\Home$\My%20Documents\My%20Documents\MINE\IPC-54(Nov-01)e.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Documents%20and%20Settings/George/My%20Documents/Downloads/DOCUME~1/lenovo/LOCALS~1/Temp/Xl0000016.xls" TargetMode="External"/><Relationship Id="rId1" Type="http://schemas.openxmlformats.org/officeDocument/2006/relationships/externalLinkPath" Target="/Documents%20and%20Settings/George/My%20Documents/Downloads/DOCUME~1/lenovo/LOCALS~1/Temp/Xl000001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lsie\d\Henry\Sinohydro+Machiri%20Priced%20BQs\BUNGOMA\BUNGOMA%20TREATMENT%20WORKS%20(BQ%20B1-B15).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Documents%20and%20Settings/George/My%20Documents/Downloads/Documents%20and%20Settings/lenovo/Local%20Settings/Temp/Xl0000011.xls" TargetMode="External"/><Relationship Id="rId1" Type="http://schemas.openxmlformats.org/officeDocument/2006/relationships/externalLinkPath" Target="/Documents%20and%20Settings/George/My%20Documents/Downloads/Documents%20and%20Settings/lenovo/Local%20Settings/Temp/Xl0000011.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Users/Jiafeng%20Li/Documents/A/Mzima/Documents%20and%20Settings/All%20Users/Documents/Henry/Sinohydro+Machiri%20Priced%20BQs/BUNGOMA/BUNGOMA%20TREATMENT%20WORKS%20(BQ%20B1-B15).xls" TargetMode="External"/><Relationship Id="rId1" Type="http://schemas.openxmlformats.org/officeDocument/2006/relationships/externalLinkPath" Target="/Users/Jiafeng%20Li/Documents/A/Mzima/Documents%20and%20Settings/All%20Users/Documents/Henry/Sinohydro+Machiri%20Priced%20BQs/BUNGOMA/BUNGOMA%20TREATMENT%20WORKS%20(BQ%20B1-B1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Z:\Users\Paul%20Kogo\Documents\User's%20Docs\Phase%20I\Nzoia%20Ph%201%20Tender%20Docs\Volume%20II\Sinohydro+Machiri%20Priced%20BQs\KITALE\KITALE%20BOQs%20-%20Rehabilitation%20Work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Users\Paul%20Kogo\Documents\User's%20Docs\Phase%20I\Nzoia%20Ph%201%20Tender%20Docs\Volume%20II\Sinohydro+Machiri%20Priced%20BQs\KITALE\KITALE%20BOQs%20-%20Rehabilitation%20Work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1.%20On-going%20Jobs\Othaya-Mukurweini-Maua\Design%20&amp;%20Bidding%20Stage\Maua\Bidding%20Documents\VOL%20I\Henry\Sinohydro+Machiri%20Priced%20BQs\BUNGOMA\BUNGOMA%20TREATMENT%20WORKS%20(BQ%20B1-B15).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1.%20On-going%20Jobs\Othaya-Mukurweini-Maua\Design%20&amp;%20Bidding%20Stage\Maua\Bidding%20Documents\VOL%20I\Henry\Sinohydro+Machiri%20Priced%20BQs\BUNGOMA\BUNGOMA%20TREATMENT%20WORKS%20(BQ%20B1-B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ileserver\Home$\On-going%20Jobs\Nzoia\NZOIA\PHASE%20I\Tendering%20Stage\Tender%20Documents\Sinohydro+Machiri%20Priced%20BQs\WEBUYE\WEBUYE%20REHABILITATION%20BO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782FBE8\BUNGOMA%20TREATMENT%20WORKS%20(BQ%20B1-B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2782FBE8\BUNGOMA%20TREATMENT%20WORKS%20(BQ%20B1-B1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G:\Users\Jiafeng%20Li\Documents\A\Mzima\Documents%20and%20Settings\All%20Users\Documents\Henry\Sinohydro+Machiri%20Priced%20BQs\BUNGOMA\BUNGOMA%20TREATMENT%20WORKS%20(BQ%20B1-B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Henry\Sinohydro+Machiri%20Priced%20BQs\BUNGOMA\BUNGOMA%20TREATMENT%20WORKS%20(BQ%20B1-B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Henry\Sinohydro+Machiri%20Priced%20BQs\BUNGOMA\BUNGOMA%20TREATMENT%20WORKS%20(BQ%20B1-B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DESIGN%20OFFICE\PHYLLIS\Silas\Henry\Sinohydro+Machiri%20Priced%20BQs\BUNGOMA\BUNGOMA%20TREATMENT%20WORKS%20(BQ%20B1-B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ESIGN%20OFFICE\PHYLLIS\Silas\Henry\Sinohydro+Machiri%20Priced%20BQs\BUNGOMA\BUNGOMA%20TREATMENT%20WORKS%20(BQ%20B1-B15).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Henry/Sinohydro+Machiri%20Priced%20BQs/BUNGOMA/BUNGOMA%20TREATMENT%20WORKS%20(BQ%20B1-B15).xls" TargetMode="External"/><Relationship Id="rId1" Type="http://schemas.openxmlformats.org/officeDocument/2006/relationships/externalLinkPath" Target="/Henry/Sinohydro+Machiri%20Priced%20BQs/BUNGOMA/BUNGOMA%20TREATMENT%20WORKS%20(BQ%20B1-B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 val="Bill_No__B1"/>
      <sheetName val="COLLECTION_SHEET_(B1)"/>
      <sheetName val="Bill_No__B2"/>
      <sheetName val="COLLECTION_SHEET_(B2)"/>
      <sheetName val="Bill_No__B3"/>
      <sheetName val="COLLECTION_SHEET_(B_3)"/>
      <sheetName val="Bill_No__B4"/>
      <sheetName val="COLLECTION_SHEET_(B_4)"/>
      <sheetName val="Bill_No_B5_"/>
      <sheetName val="COLLECTION_SHEET_(B5)"/>
      <sheetName val="Bill_No__B6"/>
      <sheetName val="COLLECTION_SHEET_(B6)"/>
      <sheetName val="Bill_No__B7"/>
      <sheetName val="COLLECTION_SHEET_(B7)"/>
      <sheetName val="Bill_No__B8"/>
      <sheetName val="COLLECTION_SHEET_(B8)"/>
      <sheetName val="_Bill_No__B9"/>
      <sheetName val="COLLECTION_SHEET_(B9)"/>
      <sheetName val="_Bill_No__B10"/>
      <sheetName val="COLLECTION_SHEET_(B10)"/>
      <sheetName val="Bill_No__B11"/>
      <sheetName val="COLLECTION_SHEET_(B11)"/>
      <sheetName val="Bill_No__12"/>
      <sheetName val="COLLECTION_SHEET_(B12)"/>
      <sheetName val="Bill_No__13"/>
      <sheetName val="COLLECTION_SHEET_(B13)"/>
      <sheetName val="Bill_No__B14"/>
      <sheetName val="COLLECTION_SHEET_(B14)"/>
      <sheetName val="Bill_No__B15"/>
      <sheetName val="COLLECTION_SHEET_(B15)"/>
      <sheetName val="IPC-49SUMWORK"/>
      <sheetName val="IPC-55SUMWORK"/>
      <sheetName val="Sheet1"/>
      <sheetName val="Bill No. 5.5 (2)"/>
      <sheetName val="Collection Sheet 5.5 (2)"/>
      <sheetName val="Sheet2"/>
      <sheetName val="Bill_No__B12"/>
      <sheetName val="COLLECTION_SHEET_(B1)1"/>
      <sheetName val="Bill_No__B21"/>
      <sheetName val="COLLECTION_SHEET_(B2)1"/>
      <sheetName val="Bill_No__B31"/>
      <sheetName val="COLLECTION_SHEET_(B_3)1"/>
      <sheetName val="Bill_No__B41"/>
      <sheetName val="COLLECTION_SHEET_(B_4)1"/>
      <sheetName val="Bill_No_B5_1"/>
      <sheetName val="COLLECTION_SHEET_(B5)1"/>
      <sheetName val="Bill_No__B61"/>
      <sheetName val="COLLECTION_SHEET_(B6)1"/>
      <sheetName val="Bill_No__B71"/>
      <sheetName val="COLLECTION_SHEET_(B7)1"/>
      <sheetName val="Bill_No__B81"/>
      <sheetName val="COLLECTION_SHEET_(B8)1"/>
      <sheetName val="_Bill_No__B91"/>
      <sheetName val="COLLECTION_SHEET_(B9)1"/>
      <sheetName val="_Bill_No__B101"/>
      <sheetName val="COLLECTION_SHEET_(B10)1"/>
      <sheetName val="Bill_No__B111"/>
      <sheetName val="COLLECTION_SHEET_(B11)1"/>
      <sheetName val="Bill_No__121"/>
      <sheetName val="COLLECTION_SHEET_(B12)1"/>
      <sheetName val="Bill_No__131"/>
      <sheetName val="COLLECTION_SHEET_(B13)1"/>
      <sheetName val="Bill_No__B141"/>
      <sheetName val="COLLECTION_SHEET_(B14)1"/>
      <sheetName val="Bill_No__B151"/>
      <sheetName val="COLLECTION_SHEET_(B15)1"/>
      <sheetName val="Bill_No__B13"/>
      <sheetName val="COLLECTION_SHEET_(B1)2"/>
      <sheetName val="Bill_No__B22"/>
      <sheetName val="COLLECTION_SHEET_(B2)2"/>
      <sheetName val="Bill_No__B32"/>
      <sheetName val="COLLECTION_SHEET_(B_3)2"/>
      <sheetName val="Bill_No__B42"/>
      <sheetName val="COLLECTION_SHEET_(B_4)2"/>
      <sheetName val="Bill_No_B5_2"/>
      <sheetName val="COLLECTION_SHEET_(B5)2"/>
      <sheetName val="Bill_No__B62"/>
      <sheetName val="COLLECTION_SHEET_(B6)2"/>
      <sheetName val="Bill_No__B72"/>
      <sheetName val="COLLECTION_SHEET_(B7)2"/>
      <sheetName val="Bill_No__B82"/>
      <sheetName val="COLLECTION_SHEET_(B8)2"/>
      <sheetName val="_Bill_No__B92"/>
      <sheetName val="COLLECTION_SHEET_(B9)2"/>
      <sheetName val="_Bill_No__B102"/>
      <sheetName val="COLLECTION_SHEET_(B10)2"/>
      <sheetName val="Bill_No__B112"/>
      <sheetName val="COLLECTION_SHEET_(B11)2"/>
      <sheetName val="Bill_No__122"/>
      <sheetName val="COLLECTION_SHEET_(B12)2"/>
      <sheetName val="Bill_No__132"/>
      <sheetName val="COLLECTION_SHEET_(B13)2"/>
      <sheetName val="Bill_No__B142"/>
      <sheetName val="COLLECTION_SHEET_(B14)2"/>
      <sheetName val="Bill_No__B152"/>
      <sheetName val="COLLECTION_SHEET_(B15)2"/>
      <sheetName val="Bill_No__B16"/>
      <sheetName val="COLLECTION_SHEET_(B1)3"/>
      <sheetName val="Bill_No__B23"/>
      <sheetName val="COLLECTION_SHEET_(B2)3"/>
      <sheetName val="Bill_No__B33"/>
      <sheetName val="COLLECTION_SHEET_(B_3)3"/>
      <sheetName val="Bill_No__B43"/>
      <sheetName val="COLLECTION_SHEET_(B_4)3"/>
      <sheetName val="Bill_No_B5_3"/>
      <sheetName val="COLLECTION_SHEET_(B5)3"/>
      <sheetName val="Bill_No__B63"/>
      <sheetName val="COLLECTION_SHEET_(B6)3"/>
      <sheetName val="Bill_No__B73"/>
      <sheetName val="COLLECTION_SHEET_(B7)3"/>
      <sheetName val="Bill_No__B83"/>
      <sheetName val="COLLECTION_SHEET_(B8)3"/>
      <sheetName val="_Bill_No__B93"/>
      <sheetName val="COLLECTION_SHEET_(B9)3"/>
      <sheetName val="_Bill_No__B103"/>
      <sheetName val="COLLECTION_SHEET_(B10)3"/>
      <sheetName val="Bill_No__B113"/>
      <sheetName val="COLLECTION_SHEET_(B11)3"/>
      <sheetName val="Bill_No__123"/>
      <sheetName val="COLLECTION_SHEET_(B12)3"/>
      <sheetName val="Bill_No__133"/>
      <sheetName val="COLLECTION_SHEET_(B13)3"/>
      <sheetName val="Bill_No__B143"/>
      <sheetName val="COLLECTION_SHEET_(B14)3"/>
      <sheetName val="Bill_No__B153"/>
      <sheetName val="COLLECTION_SHEET_(B15)3"/>
    </sheetNames>
    <sheetDataSet>
      <sheetData sheetId="0" refreshError="1">
        <row r="12">
          <cell r="L12">
            <v>0.75</v>
          </cell>
        </row>
        <row r="117">
          <cell r="E117">
            <v>7740.1440000000002</v>
          </cell>
        </row>
        <row r="118">
          <cell r="E118">
            <v>9964.4740000000002</v>
          </cell>
        </row>
        <row r="119">
          <cell r="E119">
            <v>11038.619999999999</v>
          </cell>
        </row>
        <row r="268">
          <cell r="E268">
            <v>123.87800000000001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sheetData sheetId="64">
        <row r="118">
          <cell r="E118">
            <v>0</v>
          </cell>
        </row>
      </sheetData>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efreshError="1">
        <row r="117">
          <cell r="E117">
            <v>7740.1440000000002</v>
          </cell>
        </row>
        <row r="118">
          <cell r="E118">
            <v>9964.4740000000002</v>
          </cell>
        </row>
        <row r="119">
          <cell r="E119">
            <v>11038.619999999999</v>
          </cell>
        </row>
        <row r="268">
          <cell r="E268">
            <v>123.87800000000001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 val="Bill_No__B1"/>
      <sheetName val="COLLECTION_SHEET_(B1)"/>
      <sheetName val="Bill_No__B2"/>
      <sheetName val="COLLECTION_SHEET_(B2)"/>
      <sheetName val="Bill_No__B3"/>
      <sheetName val="COLLECTION_SHEET_(B_3)"/>
      <sheetName val="Bill_No__B4"/>
      <sheetName val="COLLECTION_SHEET_(B_4)"/>
      <sheetName val="Bill_No_B5_"/>
      <sheetName val="COLLECTION_SHEET_(B5)"/>
      <sheetName val="Bill_No__B6"/>
      <sheetName val="COLLECTION_SHEET_(B6)"/>
      <sheetName val="Bill_No__B7"/>
      <sheetName val="COLLECTION_SHEET_(B7)"/>
      <sheetName val="Bill_No__B8"/>
      <sheetName val="COLLECTION_SHEET_(B8)"/>
      <sheetName val="_Bill_No__B9"/>
      <sheetName val="COLLECTION_SHEET_(B9)"/>
      <sheetName val="_Bill_No__B10"/>
      <sheetName val="COLLECTION_SHEET_(B10)"/>
      <sheetName val="Bill_No__B11"/>
      <sheetName val="COLLECTION_SHEET_(B11)"/>
      <sheetName val="Bill_No__12"/>
      <sheetName val="COLLECTION_SHEET_(B12)"/>
      <sheetName val="Bill_No__13"/>
      <sheetName val="COLLECTION_SHEET_(B13)"/>
      <sheetName val="Bill_No__B14"/>
      <sheetName val="COLLECTION_SHEET_(B14)"/>
      <sheetName val="Bill_No__B15"/>
      <sheetName val="COLLECTION_SHEET_(B15)"/>
      <sheetName val="IPC-49SUMWORK"/>
      <sheetName val="IPC-55SUMWORK"/>
      <sheetName val="Sheet1"/>
      <sheetName val="Bill No. 5.5 (2)"/>
      <sheetName val="Collection Sheet 5.5 (2)"/>
      <sheetName val="Sheet2"/>
      <sheetName val="Bill_No__B12"/>
      <sheetName val="COLLECTION_SHEET_(B1)1"/>
      <sheetName val="Bill_No__B21"/>
      <sheetName val="COLLECTION_SHEET_(B2)1"/>
      <sheetName val="Bill_No__B31"/>
      <sheetName val="COLLECTION_SHEET_(B_3)1"/>
      <sheetName val="Bill_No__B41"/>
      <sheetName val="COLLECTION_SHEET_(B_4)1"/>
      <sheetName val="Bill_No_B5_1"/>
      <sheetName val="COLLECTION_SHEET_(B5)1"/>
      <sheetName val="Bill_No__B61"/>
      <sheetName val="COLLECTION_SHEET_(B6)1"/>
      <sheetName val="Bill_No__B71"/>
      <sheetName val="COLLECTION_SHEET_(B7)1"/>
      <sheetName val="Bill_No__B81"/>
      <sheetName val="COLLECTION_SHEET_(B8)1"/>
      <sheetName val="_Bill_No__B91"/>
      <sheetName val="COLLECTION_SHEET_(B9)1"/>
      <sheetName val="_Bill_No__B101"/>
      <sheetName val="COLLECTION_SHEET_(B10)1"/>
      <sheetName val="Bill_No__B111"/>
      <sheetName val="COLLECTION_SHEET_(B11)1"/>
      <sheetName val="Bill_No__121"/>
      <sheetName val="COLLECTION_SHEET_(B12)1"/>
      <sheetName val="Bill_No__131"/>
      <sheetName val="COLLECTION_SHEET_(B13)1"/>
      <sheetName val="Bill_No__B141"/>
      <sheetName val="COLLECTION_SHEET_(B14)1"/>
      <sheetName val="Bill_No__B151"/>
      <sheetName val="COLLECTION_SHEET_(B15)1"/>
      <sheetName val="Bill_No__B13"/>
      <sheetName val="COLLECTION_SHEET_(B1)2"/>
      <sheetName val="Bill_No__B22"/>
      <sheetName val="COLLECTION_SHEET_(B2)2"/>
      <sheetName val="Bill_No__B32"/>
      <sheetName val="COLLECTION_SHEET_(B_3)2"/>
      <sheetName val="Bill_No__B42"/>
      <sheetName val="COLLECTION_SHEET_(B_4)2"/>
      <sheetName val="Bill_No_B5_2"/>
      <sheetName val="COLLECTION_SHEET_(B5)2"/>
      <sheetName val="Bill_No__B62"/>
      <sheetName val="COLLECTION_SHEET_(B6)2"/>
      <sheetName val="Bill_No__B72"/>
      <sheetName val="COLLECTION_SHEET_(B7)2"/>
      <sheetName val="Bill_No__B82"/>
      <sheetName val="COLLECTION_SHEET_(B8)2"/>
      <sheetName val="_Bill_No__B92"/>
      <sheetName val="COLLECTION_SHEET_(B9)2"/>
      <sheetName val="_Bill_No__B102"/>
      <sheetName val="COLLECTION_SHEET_(B10)2"/>
      <sheetName val="Bill_No__B112"/>
      <sheetName val="COLLECTION_SHEET_(B11)2"/>
      <sheetName val="Bill_No__122"/>
      <sheetName val="COLLECTION_SHEET_(B12)2"/>
      <sheetName val="Bill_No__132"/>
      <sheetName val="COLLECTION_SHEET_(B13)2"/>
      <sheetName val="Bill_No__B142"/>
      <sheetName val="COLLECTION_SHEET_(B14)2"/>
      <sheetName val="Bill_No__B152"/>
      <sheetName val="COLLECTION_SHEET_(B15)2"/>
      <sheetName val="standard"/>
      <sheetName val="Bill_No__B16"/>
      <sheetName val="COLLECTION_SHEET_(B1)3"/>
      <sheetName val="Bill_No__B23"/>
      <sheetName val="COLLECTION_SHEET_(B2)3"/>
      <sheetName val="Bill_No__B33"/>
      <sheetName val="COLLECTION_SHEET_(B_3)3"/>
      <sheetName val="Bill_No__B43"/>
      <sheetName val="COLLECTION_SHEET_(B_4)3"/>
      <sheetName val="Bill_No_B5_3"/>
      <sheetName val="COLLECTION_SHEET_(B5)3"/>
      <sheetName val="Bill_No__B63"/>
      <sheetName val="COLLECTION_SHEET_(B6)3"/>
      <sheetName val="Bill_No__B73"/>
      <sheetName val="COLLECTION_SHEET_(B7)3"/>
      <sheetName val="Bill_No__B83"/>
      <sheetName val="COLLECTION_SHEET_(B8)3"/>
      <sheetName val="_Bill_No__B93"/>
      <sheetName val="COLLECTION_SHEET_(B9)3"/>
      <sheetName val="_Bill_No__B103"/>
      <sheetName val="COLLECTION_SHEET_(B10)3"/>
      <sheetName val="Bill_No__B113"/>
      <sheetName val="COLLECTION_SHEET_(B11)3"/>
      <sheetName val="Bill_No__123"/>
      <sheetName val="COLLECTION_SHEET_(B12)3"/>
      <sheetName val="Bill_No__133"/>
      <sheetName val="COLLECTION_SHEET_(B13)3"/>
      <sheetName val="Bill_No__B143"/>
      <sheetName val="COLLECTION_SHEET_(B14)3"/>
      <sheetName val="Bill_No__B153"/>
      <sheetName val="COLLECTION_SHEET_(B15)3"/>
    </sheetNames>
    <sheetDataSet>
      <sheetData sheetId="0">
        <row r="12">
          <cell r="L12">
            <v>0.75</v>
          </cell>
        </row>
        <row r="117">
          <cell r="E117">
            <v>7740.1440000000002</v>
          </cell>
        </row>
        <row r="118">
          <cell r="E118">
            <v>9964.4740000000002</v>
          </cell>
        </row>
        <row r="119">
          <cell r="E119">
            <v>11038.619999999999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sheetData sheetId="64">
        <row r="118">
          <cell r="E118">
            <v>0</v>
          </cell>
        </row>
      </sheetData>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efreshError="1">
        <row r="12">
          <cell r="L12">
            <v>0.75</v>
          </cell>
        </row>
        <row r="117">
          <cell r="E117">
            <v>7740.1440000000002</v>
          </cell>
        </row>
        <row r="118">
          <cell r="E118">
            <v>9964.4740000000002</v>
          </cell>
        </row>
        <row r="119">
          <cell r="E119">
            <v>11038.619999999999</v>
          </cell>
        </row>
        <row r="123">
          <cell r="E123">
            <v>215.00400000000002</v>
          </cell>
        </row>
        <row r="126">
          <cell r="E126">
            <v>1933.288</v>
          </cell>
        </row>
        <row r="127">
          <cell r="E127">
            <v>1595.924</v>
          </cell>
        </row>
        <row r="137">
          <cell r="E137">
            <v>349.59999999999997</v>
          </cell>
        </row>
        <row r="139">
          <cell r="E139">
            <v>437</v>
          </cell>
        </row>
        <row r="143">
          <cell r="E143">
            <v>70453.14</v>
          </cell>
        </row>
        <row r="144">
          <cell r="E144">
            <v>278.80599999999998</v>
          </cell>
        </row>
        <row r="253">
          <cell r="E253">
            <v>7.5</v>
          </cell>
        </row>
        <row r="256">
          <cell r="E256">
            <v>104.10720000000001</v>
          </cell>
        </row>
        <row r="268">
          <cell r="E268">
            <v>123.87800000000001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 val="Bill_No__B1"/>
      <sheetName val="COLLECTION_SHEET_(B1)"/>
      <sheetName val="Bill_No__B2"/>
      <sheetName val="COLLECTION_SHEET_(B2)"/>
      <sheetName val="Bill_No__B3"/>
      <sheetName val="COLLECTION_SHEET_(B_3)"/>
      <sheetName val="Bill_No__B4"/>
      <sheetName val="COLLECTION_SHEET_(B_4)"/>
      <sheetName val="Bill_No_B5_"/>
      <sheetName val="COLLECTION_SHEET_(B5)"/>
      <sheetName val="Bill_No__B6"/>
      <sheetName val="COLLECTION_SHEET_(B6)"/>
      <sheetName val="Bill_No__B7"/>
      <sheetName val="COLLECTION_SHEET_(B7)"/>
      <sheetName val="Bill_No__B8"/>
      <sheetName val="COLLECTION_SHEET_(B8)"/>
      <sheetName val="_Bill_No__B9"/>
      <sheetName val="COLLECTION_SHEET_(B9)"/>
      <sheetName val="_Bill_No__B10"/>
      <sheetName val="COLLECTION_SHEET_(B10)"/>
      <sheetName val="Bill_No__B11"/>
      <sheetName val="COLLECTION_SHEET_(B11)"/>
      <sheetName val="Bill_No__12"/>
      <sheetName val="COLLECTION_SHEET_(B12)"/>
      <sheetName val="Bill_No__13"/>
      <sheetName val="COLLECTION_SHEET_(B13)"/>
      <sheetName val="Bill_No__B14"/>
      <sheetName val="COLLECTION_SHEET_(B14)"/>
      <sheetName val="Bill_No__B15"/>
      <sheetName val="COLLECTION_SHEET_(B15)"/>
      <sheetName val="IPC-49SUMWORK"/>
      <sheetName val="IPC-55SUMWORK"/>
    </sheetNames>
    <sheetDataSet>
      <sheetData sheetId="0">
        <row r="12">
          <cell r="L12">
            <v>0.75</v>
          </cell>
        </row>
        <row r="117">
          <cell r="E117">
            <v>7740.1440000000002</v>
          </cell>
        </row>
        <row r="118">
          <cell r="E118">
            <v>9964.4740000000002</v>
          </cell>
        </row>
        <row r="119">
          <cell r="E119">
            <v>11038.619999999999</v>
          </cell>
        </row>
        <row r="268">
          <cell r="E268">
            <v>123.87800000000001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WR1 -BOQ"/>
      <sheetName val="Collection Sheet-WR1"/>
      <sheetName val="WR2 - BOQ"/>
      <sheetName val="Collection Sheet- WR2"/>
      <sheetName val="WR3-BOQ"/>
      <sheetName val="Collection Sheet-WR3"/>
      <sheetName val="WR4 - BOQ"/>
      <sheetName val="Collection Sheet - WR4"/>
      <sheetName val="WR5 - BOQ"/>
      <sheetName val="Collection Sheet - WR5"/>
      <sheetName val="WR6 - BOQ"/>
      <sheetName val="Collection Sheet - WR6"/>
      <sheetName val="WR7 - BOQ"/>
      <sheetName val="COLLECTION SHEET- WR7"/>
      <sheetName val="WR8 - BOQ"/>
      <sheetName val="Collection Sheet - WR8"/>
      <sheetName val="WR9 - BOQ"/>
      <sheetName val="Collection Sheet - WR9"/>
      <sheetName val="WR10 - BOQ"/>
      <sheetName val="Collection Sheet - WR 10"/>
      <sheetName val="BILL NO WDI"/>
      <sheetName val="COLLECTION SHEET"/>
    </sheetNames>
    <sheetDataSet>
      <sheetData sheetId="0">
        <row r="282">
          <cell r="E282">
            <v>1874.0400000000002</v>
          </cell>
        </row>
        <row r="283">
          <cell r="E283">
            <v>3298.2000000000003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WR1 -BOQ"/>
      <sheetName val="Collection Sheet-WR1"/>
      <sheetName val="WR2 - BOQ"/>
      <sheetName val="Collection Sheet- WR2"/>
      <sheetName val="WR3-BOQ"/>
      <sheetName val="Collection Sheet-WR3"/>
      <sheetName val="WR4 - BOQ"/>
      <sheetName val="Collection Sheet - WR4"/>
      <sheetName val="WR5 - BOQ"/>
      <sheetName val="Collection Sheet - WR5"/>
      <sheetName val="WR6 - BOQ"/>
      <sheetName val="Collection Sheet - WR6"/>
      <sheetName val="WR7 - BOQ"/>
      <sheetName val="COLLECTION SHEET- WR7"/>
      <sheetName val="WR8 - BOQ"/>
      <sheetName val="Collection Sheet - WR8"/>
      <sheetName val="WR9 - BOQ"/>
      <sheetName val="Collection Sheet - WR9"/>
      <sheetName val="WR10 - BOQ"/>
      <sheetName val="Collection Sheet - WR 10"/>
      <sheetName val="BILL NO WDI"/>
      <sheetName val="COLLECTION SHEET"/>
    </sheetNames>
    <sheetDataSet>
      <sheetData sheetId="0">
        <row r="282">
          <cell r="E282">
            <v>1874.0400000000002</v>
          </cell>
        </row>
        <row r="283">
          <cell r="E283">
            <v>3298.2000000000003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WR1 -BOQ"/>
      <sheetName val="Collection Sheet-WR1"/>
      <sheetName val="WR2 - BOQ"/>
      <sheetName val="Collection Sheet- WR2"/>
      <sheetName val="WR3-BOQ"/>
      <sheetName val="Collection Sheet-WR3"/>
      <sheetName val="WR4 - BOQ"/>
      <sheetName val="Collection Sheet - WR4"/>
      <sheetName val="WR5 - BOQ"/>
      <sheetName val="Collection Sheet - WR5"/>
      <sheetName val="WR6 - BOQ"/>
      <sheetName val="Collection Sheet - WR6"/>
      <sheetName val="WR7 - BOQ"/>
      <sheetName val="COLLECTION SHEET- WR7"/>
      <sheetName val="WR8 - BOQ"/>
      <sheetName val="Collection Sheet - WR8"/>
      <sheetName val="WR9 - BOQ"/>
      <sheetName val="Collection Sheet - WR9"/>
      <sheetName val="WR10 - BOQ"/>
      <sheetName val="Collection Sheet - WR 10"/>
      <sheetName val="BILL NO WDI"/>
      <sheetName val="COLLECTION SHEET"/>
    </sheetNames>
    <sheetDataSet>
      <sheetData sheetId="0">
        <row r="282">
          <cell r="E282">
            <v>1874.0400000000002</v>
          </cell>
        </row>
        <row r="283">
          <cell r="E283">
            <v>3298.2000000000003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WR1 -BOQ"/>
      <sheetName val="Collection Sheet-WR1"/>
      <sheetName val="WR2 - BOQ"/>
      <sheetName val="Collection Sheet- WR2"/>
      <sheetName val="WR3-BOQ"/>
      <sheetName val="Collection Sheet-WR3"/>
      <sheetName val="WR4 - BOQ"/>
      <sheetName val="Collection Sheet - WR4"/>
      <sheetName val="WR5 - BOQ"/>
      <sheetName val="Collection Sheet - WR5"/>
      <sheetName val="WR6 - BOQ"/>
      <sheetName val="Collection Sheet - WR6"/>
      <sheetName val="WR7 - BOQ"/>
      <sheetName val="COLLECTION SHEET- WR7"/>
      <sheetName val="WR8 - BOQ"/>
      <sheetName val="Collection Sheet - WR8"/>
      <sheetName val="WR9 - BOQ"/>
      <sheetName val="Collection Sheet - WR9"/>
      <sheetName val="WR10 - BOQ"/>
      <sheetName val="Collection Sheet - WR 10"/>
      <sheetName val="BILL NO WDI"/>
      <sheetName val="COLLECTION SHEET"/>
    </sheetNames>
    <sheetDataSet>
      <sheetData sheetId="0">
        <row r="282">
          <cell r="E282">
            <v>1874.0400000000002</v>
          </cell>
        </row>
        <row r="283">
          <cell r="E283">
            <v>3298.2000000000003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KR1"/>
      <sheetName val="Collection Sheet(KR1)"/>
      <sheetName val="Bill No. KR2"/>
      <sheetName val="Collection Sheet (KR2)"/>
      <sheetName val="NZe-BOQ KR3"/>
      <sheetName val="Collection Sheet NZe-BOQ KR3"/>
      <sheetName val="Bill No. KR4"/>
      <sheetName val="Collection Sheet (KR4)"/>
      <sheetName val="Line CFe-BOQ KR5"/>
      <sheetName val="Collection Sheet CFe-BOQ KR5"/>
      <sheetName val="Line KMISC1-BOQ KR6"/>
      <sheetName val="Collection Sheet KMISC1-BOQ KR6"/>
      <sheetName val="Line NCe-BOQ KR7"/>
      <sheetName val="Collection Sheet NCe-BOQ KR7"/>
      <sheetName val="Line TWRM-BOQ KR8"/>
      <sheetName val="Collection Sheet TWRM-BOQ KR8"/>
      <sheetName val="Line KAe5-BOQ KR9"/>
      <sheetName val="Collection Sheet KAe5-BOQ KR9"/>
      <sheetName val="Line Barst-BOQ KR10"/>
      <sheetName val="Collection Sheet Barst-BOQ KR10"/>
      <sheetName val="Line KAe3-BOQ KR11"/>
      <sheetName val="Collection Sheet KAe3-BO KR11"/>
      <sheetName val="Line SC2e-BOQ KR12"/>
      <sheetName val="Collection Sheet SC2e-BOQ KR12"/>
      <sheetName val="Line KEAV-BOQ KR13"/>
      <sheetName val="Collection Sheet KEAV -BOQ KR13"/>
      <sheetName val="Line MISC2-BOQ KR14"/>
      <sheetName val="Collection Sheet MISC2-BOQ KR14"/>
      <sheetName val="Line MOIST-BOQ KR15"/>
      <sheetName val="Collection Sheet MOIST-BOQ KR15"/>
      <sheetName val="Line SC3e-BOQ KR16"/>
      <sheetName val="Collection Sheet SC3e-KR16"/>
      <sheetName val="Line SC3e-1-BOQ KR17"/>
      <sheetName val="Collection Sheet SC3e-1-BQ KR17"/>
      <sheetName val="Line NZe1-BOQ KR18"/>
      <sheetName val="Collection Sheet NZE1-BOQ KR18"/>
      <sheetName val="BILL NO KR19"/>
      <sheetName val="Collection Sheet (KR19)"/>
      <sheetName val="Bill No. KR20"/>
      <sheetName val="Collection Sheet (KR20)"/>
      <sheetName val="Bill No. KR21"/>
      <sheetName val="Collection Sheet(KR21)"/>
      <sheetName val="Bill No. KR22"/>
      <sheetName val="Collection Sheet(KR22)"/>
      <sheetName val="Bill No. KR23"/>
      <sheetName val="Collection Sheet (23)"/>
      <sheetName val="Bill NO. KR24"/>
      <sheetName val="Collection Sheet (3)kr24"/>
      <sheetName val="Bill No. KR25"/>
      <sheetName val="Collection Sheet (4)Kr25"/>
      <sheetName val="Bill No. KR26"/>
      <sheetName val="Collection Sheet (5)Kre26"/>
      <sheetName val="Bill No. KR27"/>
      <sheetName val="COLLECTION SHEET "/>
      <sheetName val="BILL NO. KR28"/>
      <sheetName val="Collection Sheet ( KR28"/>
      <sheetName val="Bill No. KR29"/>
      <sheetName val="Collection Sheet KR29"/>
      <sheetName val="Bill No. KR30"/>
      <sheetName val="COLLECTION SHEET (KR30)"/>
      <sheetName val="BILL NO KDI"/>
      <sheetName val="COLLECTION SHEET (6)"/>
      <sheetName val="Date"/>
      <sheetName val="Collection_Sheet(KR1)"/>
      <sheetName val="Bill_No__KR2"/>
      <sheetName val="Collection_Sheet_(KR2)"/>
      <sheetName val="NZe-BOQ_KR3"/>
      <sheetName val="Collection_Sheet_NZe-BOQ_KR3"/>
      <sheetName val="Bill_No__KR4"/>
      <sheetName val="Collection_Sheet_(KR4)"/>
      <sheetName val="Line_CFe-BOQ_KR5"/>
      <sheetName val="Collection_Sheet_CFe-BOQ_KR5"/>
      <sheetName val="Line_KMISC1-BOQ_KR6"/>
      <sheetName val="Collection_Sheet_KMISC1-BOQ_KR6"/>
      <sheetName val="Line_NCe-BOQ_KR7"/>
      <sheetName val="Collection_Sheet_NCe-BOQ_KR7"/>
      <sheetName val="Line_TWRM-BOQ_KR8"/>
      <sheetName val="Collection_Sheet_TWRM-BOQ_KR8"/>
      <sheetName val="Line_KAe5-BOQ_KR9"/>
      <sheetName val="Collection_Sheet_KAe5-BOQ_KR9"/>
      <sheetName val="Line_Barst-BOQ_KR10"/>
      <sheetName val="Collection_Sheet_Barst-BOQ_KR10"/>
      <sheetName val="Line_KAe3-BOQ_KR11"/>
      <sheetName val="Collection_Sheet_KAe3-BO_KR11"/>
      <sheetName val="Line_SC2e-BOQ_KR12"/>
      <sheetName val="Collection_Sheet_SC2e-BOQ_KR12"/>
      <sheetName val="Line_KEAV-BOQ_KR13"/>
      <sheetName val="Collection_Sheet_KEAV_-BOQ_KR13"/>
      <sheetName val="Line_MISC2-BOQ_KR14"/>
      <sheetName val="Collection_Sheet_MISC2-BOQ_KR14"/>
      <sheetName val="Line_MOIST-BOQ_KR15"/>
      <sheetName val="Collection_Sheet_MOIST-BOQ_KR15"/>
      <sheetName val="Line_SC3e-BOQ_KR16"/>
      <sheetName val="Collection_Sheet_SC3e-KR16"/>
      <sheetName val="Line_SC3e-1-BOQ_KR17"/>
      <sheetName val="Collection_Sheet_SC3e-1-BQ_KR17"/>
      <sheetName val="Line_NZe1-BOQ_KR18"/>
      <sheetName val="Collection_Sheet_NZE1-BOQ_KR18"/>
      <sheetName val="BILL_NO_KR19"/>
      <sheetName val="Collection_Sheet_(KR19)"/>
      <sheetName val="Bill_No__KR20"/>
      <sheetName val="Collection_Sheet_(KR20)"/>
      <sheetName val="Bill_No__KR21"/>
      <sheetName val="Collection_Sheet(KR21)"/>
      <sheetName val="Bill_No__KR22"/>
      <sheetName val="Collection_Sheet(KR22)"/>
      <sheetName val="Bill_No__KR23"/>
      <sheetName val="Collection_Sheet_(23)"/>
      <sheetName val="Bill_NO__KR24"/>
      <sheetName val="Collection_Sheet_(3)kr24"/>
      <sheetName val="Bill_No__KR25"/>
      <sheetName val="Collection_Sheet_(4)Kr25"/>
      <sheetName val="Bill_No__KR26"/>
      <sheetName val="Collection_Sheet_(5)Kre26"/>
      <sheetName val="Bill_No__KR27"/>
      <sheetName val="COLLECTION_SHEET_"/>
      <sheetName val="BILL_NO__KR28"/>
      <sheetName val="Collection_Sheet_(_KR28"/>
      <sheetName val="Bill_No__KR29"/>
      <sheetName val="Collection_Sheet_KR29"/>
      <sheetName val="Bill_No__KR30"/>
      <sheetName val="COLLECTION_SHEET_(KR30)"/>
      <sheetName val="BILL_NO_KDI"/>
      <sheetName val="COLLECTION_SHEET_(6)"/>
      <sheetName val="IPC-49SUMWORK"/>
      <sheetName val="IPC-55SUMWORK"/>
      <sheetName val="standard"/>
      <sheetName val="Sheet1"/>
      <sheetName val="Collection_Sheet(KR1)1"/>
      <sheetName val="Collection_Sheet_(KR2)1"/>
      <sheetName val="NZe-BOQ_KR31"/>
      <sheetName val="Collection_Sheet_NZe-BOQ_KR31"/>
      <sheetName val="Bill_No__KR41"/>
      <sheetName val="Collection_Sheet_(KR4)1"/>
      <sheetName val="Line_CFe-BOQ_KR51"/>
      <sheetName val="Collection_Sheet_CFe-BOQ_KR51"/>
      <sheetName val="Line_KMISC1-BOQ_KR61"/>
      <sheetName val="Collection_Sheet_KMISC1-BOQ_KR1"/>
      <sheetName val="Line_NCe-BOQ_KR71"/>
      <sheetName val="Collection_Sheet_NCe-BOQ_KR71"/>
      <sheetName val="Line_TWRM-BOQ_KR81"/>
      <sheetName val="Collection_Sheet_TWRM-BOQ_KR81"/>
      <sheetName val="Line_KAe5-BOQ_KR91"/>
      <sheetName val="Collection_Sheet_KAe5-BOQ_KR91"/>
      <sheetName val="Line_Barst-BOQ_KR101"/>
      <sheetName val="Collection_Sheet_Barst-BOQ_KR11"/>
      <sheetName val="Line_KAe3-BOQ_KR111"/>
      <sheetName val="Collection_Sheet_KAe3-BO_KR111"/>
      <sheetName val="Line_SC2e-BOQ_KR121"/>
      <sheetName val="Collection_Sheet_SC2e-BOQ_KR121"/>
      <sheetName val="Line_KEAV-BOQ_KR131"/>
      <sheetName val="Collection_Sheet_KEAV_-BOQ_KR11"/>
      <sheetName val="Line_MISC2-BOQ_KR141"/>
      <sheetName val="Collection_Sheet_MISC2-BOQ_KR11"/>
      <sheetName val="Line_MOIST-BOQ_KR151"/>
      <sheetName val="Collection_Sheet_MOIST-BOQ_KR11"/>
      <sheetName val="Line_SC3e-BOQ_KR161"/>
      <sheetName val="Collection_Sheet_SC3e-KR161"/>
      <sheetName val="Line_SC3e-1-BOQ_KR171"/>
      <sheetName val="Collection_Sheet_SC3e-1-BQ_KR11"/>
      <sheetName val="Line_NZe1-BOQ_KR181"/>
      <sheetName val="Collection_Sheet_NZE1-BOQ_KR181"/>
      <sheetName val="BILL_NO_KR191"/>
      <sheetName val="Collection_Sheet_(KR19)1"/>
      <sheetName val="Bill_No__KR201"/>
      <sheetName val="Collection_Sheet_(KR20)1"/>
      <sheetName val="Bill_No__KR211"/>
      <sheetName val="Collection_Sheet(KR21)1"/>
      <sheetName val="Bill_No__KR221"/>
      <sheetName val="Collection_Sheet(KR22)1"/>
      <sheetName val="Bill_No__KR231"/>
      <sheetName val="Collection_Sheet_(23)1"/>
      <sheetName val="Bill_NO__KR241"/>
      <sheetName val="Collection_Sheet_(3)kr241"/>
      <sheetName val="Bill_No__KR251"/>
      <sheetName val="Collection_Sheet_(4)Kr251"/>
      <sheetName val="Bill_No__KR261"/>
      <sheetName val="Collection_Sheet_(5)Kre261"/>
      <sheetName val="Bill_No__KR271"/>
      <sheetName val="COLLECTION_SHEET_1"/>
      <sheetName val="BILL_NO__KR281"/>
      <sheetName val="Collection_Sheet_(_KR281"/>
      <sheetName val="Bill_No__KR291"/>
      <sheetName val="Collection_Sheet_KR291"/>
      <sheetName val="Bill_No__KR301"/>
      <sheetName val="COLLECTION_SHEET_(KR30)1"/>
      <sheetName val="BILL_NO_KDI1"/>
      <sheetName val="COLLECTION_SHEET_(6)1"/>
      <sheetName val="Collection_Sheet(KR1)2"/>
      <sheetName val="Collection_Sheet_(KR2)2"/>
      <sheetName val="NZe-BOQ_KR32"/>
      <sheetName val="Collection_Sheet_NZe-BOQ_KR32"/>
      <sheetName val="Bill_No__KR42"/>
      <sheetName val="Collection_Sheet_(KR4)2"/>
      <sheetName val="Line_CFe-BOQ_KR52"/>
      <sheetName val="Collection_Sheet_CFe-BOQ_KR52"/>
      <sheetName val="Line_KMISC1-BOQ_KR62"/>
      <sheetName val="Collection_Sheet_KMISC1-BOQ_KR2"/>
      <sheetName val="Line_NCe-BOQ_KR72"/>
      <sheetName val="Collection_Sheet_NCe-BOQ_KR72"/>
      <sheetName val="Line_TWRM-BOQ_KR82"/>
      <sheetName val="Collection_Sheet_TWRM-BOQ_KR82"/>
      <sheetName val="Line_KAe5-BOQ_KR92"/>
      <sheetName val="Collection_Sheet_KAe5-BOQ_KR92"/>
      <sheetName val="Line_Barst-BOQ_KR102"/>
      <sheetName val="Collection_Sheet_Barst-BOQ_KR12"/>
      <sheetName val="Line_KAe3-BOQ_KR112"/>
      <sheetName val="Collection_Sheet_KAe3-BO_KR112"/>
      <sheetName val="Line_SC2e-BOQ_KR122"/>
      <sheetName val="Collection_Sheet_SC2e-BOQ_KR122"/>
      <sheetName val="Line_KEAV-BOQ_KR132"/>
      <sheetName val="Collection_Sheet_KEAV_-BOQ_KR12"/>
      <sheetName val="Line_MISC2-BOQ_KR142"/>
      <sheetName val="Collection_Sheet_MISC2-BOQ_KR12"/>
      <sheetName val="Line_MOIST-BOQ_KR152"/>
      <sheetName val="Collection_Sheet_MOIST-BOQ_KR12"/>
      <sheetName val="Line_SC3e-BOQ_KR162"/>
      <sheetName val="Collection_Sheet_SC3e-KR162"/>
      <sheetName val="Line_SC3e-1-BOQ_KR172"/>
      <sheetName val="Collection_Sheet_SC3e-1-BQ_KR12"/>
      <sheetName val="Line_NZe1-BOQ_KR182"/>
      <sheetName val="Collection_Sheet_NZE1-BOQ_KR182"/>
      <sheetName val="BILL_NO_KR192"/>
      <sheetName val="Collection_Sheet_(KR19)2"/>
      <sheetName val="Bill_No__KR202"/>
      <sheetName val="Collection_Sheet_(KR20)2"/>
      <sheetName val="Bill_No__KR212"/>
      <sheetName val="Collection_Sheet(KR21)2"/>
      <sheetName val="Bill_No__KR222"/>
      <sheetName val="Collection_Sheet(KR22)2"/>
      <sheetName val="Bill_No__KR232"/>
      <sheetName val="Collection_Sheet_(23)2"/>
      <sheetName val="Bill_NO__KR242"/>
      <sheetName val="Collection_Sheet_(3)kr242"/>
      <sheetName val="Bill_No__KR252"/>
      <sheetName val="Collection_Sheet_(4)Kr252"/>
      <sheetName val="Bill_No__KR262"/>
      <sheetName val="Collection_Sheet_(5)Kre262"/>
      <sheetName val="Bill_No__KR272"/>
      <sheetName val="COLLECTION_SHEET_2"/>
      <sheetName val="BILL_NO__KR282"/>
      <sheetName val="Collection_Sheet_(_KR282"/>
      <sheetName val="Bill_No__KR292"/>
      <sheetName val="Collection_Sheet_KR292"/>
      <sheetName val="Bill_No__KR302"/>
      <sheetName val="COLLECTION_SHEET_(KR30)2"/>
      <sheetName val="BILL_NO_KDI2"/>
      <sheetName val="COLLECTION_SHEET_(6)2"/>
      <sheetName val=" Canal Design Sheet"/>
      <sheetName val="Irrigation Canals Details"/>
      <sheetName val="Front page"/>
      <sheetName val="Collection_Sheet(KR1)3"/>
      <sheetName val="Collection_Sheet_(KR2)3"/>
      <sheetName val="NZe-BOQ_KR33"/>
      <sheetName val="Collection_Sheet_NZe-BOQ_KR33"/>
      <sheetName val="Bill_No__KR43"/>
      <sheetName val="Collection_Sheet_(KR4)3"/>
      <sheetName val="Line_CFe-BOQ_KR53"/>
      <sheetName val="Collection_Sheet_CFe-BOQ_KR53"/>
      <sheetName val="Line_KMISC1-BOQ_KR63"/>
      <sheetName val="Collection_Sheet_KMISC1-BOQ_KR3"/>
      <sheetName val="Line_NCe-BOQ_KR73"/>
      <sheetName val="Collection_Sheet_NCe-BOQ_KR73"/>
      <sheetName val="Line_TWRM-BOQ_KR83"/>
      <sheetName val="Collection_Sheet_TWRM-BOQ_KR83"/>
      <sheetName val="Line_KAe5-BOQ_KR93"/>
      <sheetName val="Collection_Sheet_KAe5-BOQ_KR93"/>
      <sheetName val="Line_Barst-BOQ_KR103"/>
      <sheetName val="Collection_Sheet_Barst-BOQ_KR13"/>
      <sheetName val="Line_KAe3-BOQ_KR113"/>
      <sheetName val="Collection_Sheet_KAe3-BO_KR113"/>
      <sheetName val="Line_SC2e-BOQ_KR123"/>
      <sheetName val="Collection_Sheet_SC2e-BOQ_KR123"/>
      <sheetName val="Line_KEAV-BOQ_KR133"/>
      <sheetName val="Collection_Sheet_KEAV_-BOQ_KR14"/>
      <sheetName val="Line_MISC2-BOQ_KR143"/>
      <sheetName val="Collection_Sheet_MISC2-BOQ_KR13"/>
      <sheetName val="Line_MOIST-BOQ_KR153"/>
      <sheetName val="Collection_Sheet_MOIST-BOQ_KR13"/>
      <sheetName val="Line_SC3e-BOQ_KR163"/>
      <sheetName val="Collection_Sheet_SC3e-KR163"/>
      <sheetName val="Line_SC3e-1-BOQ_KR173"/>
      <sheetName val="Collection_Sheet_SC3e-1-BQ_KR13"/>
      <sheetName val="Line_NZe1-BOQ_KR183"/>
      <sheetName val="Collection_Sheet_NZE1-BOQ_KR183"/>
      <sheetName val="BILL_NO_KR193"/>
      <sheetName val="Collection_Sheet_(KR19)3"/>
      <sheetName val="Bill_No__KR203"/>
      <sheetName val="Collection_Sheet_(KR20)3"/>
      <sheetName val="Bill_No__KR213"/>
      <sheetName val="Collection_Sheet(KR21)3"/>
      <sheetName val="Bill_No__KR223"/>
      <sheetName val="Collection_Sheet(KR22)3"/>
      <sheetName val="Bill_No__KR233"/>
      <sheetName val="Collection_Sheet_(23)3"/>
      <sheetName val="Collection_Sheet_(3)kr243"/>
      <sheetName val="Bill_No__KR253"/>
      <sheetName val="Collection_Sheet_(4)Kr253"/>
      <sheetName val="Bill_No__KR263"/>
      <sheetName val="Collection_Sheet_(5)Kre263"/>
      <sheetName val="Bill_No__KR273"/>
      <sheetName val="COLLECTION_SHEET_3"/>
      <sheetName val="BILL_NO__KR283"/>
      <sheetName val="Collection_Sheet_(_KR283"/>
      <sheetName val="Bill_No__KR293"/>
      <sheetName val="Collection_Sheet_KR293"/>
      <sheetName val="Bill_No__KR303"/>
      <sheetName val="COLLECTION_SHEET_(KR30)3"/>
      <sheetName val="BILL_NO_KDI3"/>
      <sheetName val="COLLECTION_SHEET_(6)3"/>
    </sheetNames>
    <sheetDataSet>
      <sheetData sheetId="0" refreshError="1">
        <row r="1">
          <cell r="J1">
            <v>72.954400000000007</v>
          </cell>
        </row>
        <row r="5">
          <cell r="E5">
            <v>1380</v>
          </cell>
          <cell r="J5">
            <v>1.2</v>
          </cell>
        </row>
        <row r="6">
          <cell r="E6">
            <v>2760</v>
          </cell>
          <cell r="J6">
            <v>0.15</v>
          </cell>
        </row>
        <row r="7">
          <cell r="E7">
            <v>4600</v>
          </cell>
        </row>
        <row r="8">
          <cell r="J8">
            <v>0.92</v>
          </cell>
        </row>
        <row r="11">
          <cell r="J11">
            <v>78.401700000000005</v>
          </cell>
        </row>
        <row r="25">
          <cell r="E25">
            <v>445.28000000000003</v>
          </cell>
        </row>
        <row r="27">
          <cell r="E27">
            <v>968.11599999999999</v>
          </cell>
        </row>
        <row r="28">
          <cell r="E28">
            <v>1212.0999999999999</v>
          </cell>
        </row>
        <row r="37">
          <cell r="E37">
            <v>311.14400000000001</v>
          </cell>
        </row>
        <row r="38">
          <cell r="E38">
            <v>467.82000000000005</v>
          </cell>
        </row>
        <row r="39">
          <cell r="E39">
            <v>651.72799999999995</v>
          </cell>
        </row>
        <row r="41">
          <cell r="E41">
            <v>2204.2280000000001</v>
          </cell>
        </row>
        <row r="43">
          <cell r="E43">
            <v>188.6</v>
          </cell>
        </row>
        <row r="44">
          <cell r="E44">
            <v>342.24</v>
          </cell>
        </row>
        <row r="45">
          <cell r="E45">
            <v>724.96</v>
          </cell>
        </row>
        <row r="51">
          <cell r="E51">
            <v>2427.88</v>
          </cell>
        </row>
        <row r="67">
          <cell r="E67">
            <v>2271.48</v>
          </cell>
        </row>
        <row r="107">
          <cell r="E107">
            <v>4.6000000000000005</v>
          </cell>
        </row>
        <row r="112">
          <cell r="E112">
            <v>600</v>
          </cell>
        </row>
        <row r="113">
          <cell r="E113">
            <v>1000</v>
          </cell>
        </row>
        <row r="114">
          <cell r="E114">
            <v>1100</v>
          </cell>
        </row>
        <row r="120">
          <cell r="E120">
            <v>298.90799999999996</v>
          </cell>
        </row>
        <row r="121">
          <cell r="E121">
            <v>48.07</v>
          </cell>
        </row>
        <row r="123">
          <cell r="E123">
            <v>215.00400000000002</v>
          </cell>
        </row>
        <row r="124">
          <cell r="E124">
            <v>669.48400000000004</v>
          </cell>
        </row>
        <row r="126">
          <cell r="E126">
            <v>1933.288</v>
          </cell>
        </row>
        <row r="133">
          <cell r="E133">
            <v>297.16000000000003</v>
          </cell>
        </row>
        <row r="135">
          <cell r="E135">
            <v>393.29999999999995</v>
          </cell>
        </row>
        <row r="137">
          <cell r="E137">
            <v>603.06000000000006</v>
          </cell>
        </row>
        <row r="138">
          <cell r="E138">
            <v>437</v>
          </cell>
        </row>
        <row r="147">
          <cell r="E147">
            <v>42895</v>
          </cell>
        </row>
        <row r="157">
          <cell r="E157">
            <v>52216</v>
          </cell>
        </row>
        <row r="176">
          <cell r="E176">
            <v>14494.678199999998</v>
          </cell>
        </row>
        <row r="189">
          <cell r="E189">
            <v>3829.8679999999999</v>
          </cell>
        </row>
        <row r="202">
          <cell r="E202">
            <v>363.21600000000001</v>
          </cell>
        </row>
        <row r="203">
          <cell r="E203">
            <v>712.08</v>
          </cell>
        </row>
        <row r="204">
          <cell r="E204">
            <v>2349.3120000000004</v>
          </cell>
        </row>
        <row r="208">
          <cell r="E208">
            <v>18082</v>
          </cell>
        </row>
        <row r="218">
          <cell r="E218">
            <v>3091.5</v>
          </cell>
        </row>
        <row r="219">
          <cell r="E219">
            <v>9826.5</v>
          </cell>
        </row>
        <row r="220">
          <cell r="E220">
            <v>18205.5</v>
          </cell>
        </row>
        <row r="233">
          <cell r="E233">
            <v>18082</v>
          </cell>
        </row>
        <row r="234">
          <cell r="E234">
            <v>30558</v>
          </cell>
        </row>
        <row r="241">
          <cell r="E241">
            <v>1034</v>
          </cell>
        </row>
        <row r="242">
          <cell r="E242">
            <v>1908</v>
          </cell>
        </row>
        <row r="243">
          <cell r="E243">
            <v>4580</v>
          </cell>
        </row>
        <row r="244">
          <cell r="E244">
            <v>1034</v>
          </cell>
        </row>
        <row r="245">
          <cell r="E245">
            <v>1908</v>
          </cell>
        </row>
        <row r="246">
          <cell r="E246">
            <v>4580</v>
          </cell>
        </row>
        <row r="259">
          <cell r="E259">
            <v>15.980400000000001</v>
          </cell>
        </row>
        <row r="261">
          <cell r="E261">
            <v>75.982800000000012</v>
          </cell>
        </row>
        <row r="264">
          <cell r="E264">
            <v>78.632400000000004</v>
          </cell>
        </row>
        <row r="269">
          <cell r="E269">
            <v>97.952399999999997</v>
          </cell>
        </row>
        <row r="273">
          <cell r="E273">
            <v>9.1632000000000016</v>
          </cell>
        </row>
        <row r="288">
          <cell r="E288">
            <v>696.44</v>
          </cell>
        </row>
        <row r="289">
          <cell r="E289">
            <v>1173</v>
          </cell>
        </row>
        <row r="301">
          <cell r="E301">
            <v>268.64</v>
          </cell>
        </row>
        <row r="302">
          <cell r="E302">
            <v>326.60000000000002</v>
          </cell>
        </row>
        <row r="314">
          <cell r="E314">
            <v>184</v>
          </cell>
        </row>
        <row r="317">
          <cell r="E317">
            <v>15364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refreshError="1"/>
      <sheetData sheetId="250" refreshError="1"/>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WR1 -BOQ"/>
      <sheetName val="Collection Sheet-WR1"/>
      <sheetName val="WR2 - BOQ"/>
      <sheetName val="Collection Sheet- WR2"/>
      <sheetName val="WR3-BOQ"/>
      <sheetName val="Collection Sheet-WR3"/>
      <sheetName val="WR4 - BOQ"/>
      <sheetName val="Collection Sheet - WR4"/>
      <sheetName val="WR5 - BOQ"/>
      <sheetName val="Collection Sheet - WR5"/>
      <sheetName val="WR6 - BOQ"/>
      <sheetName val="Collection Sheet - WR6"/>
      <sheetName val="WR7 - BOQ"/>
      <sheetName val="COLLECTION SHEET- WR7"/>
      <sheetName val="WR8 - BOQ"/>
      <sheetName val="Collection Sheet - WR8"/>
      <sheetName val="WR9 - BOQ"/>
      <sheetName val="Collection Sheet - WR9"/>
      <sheetName val="WR10 - BOQ"/>
      <sheetName val="Collection Sheet - WR 10"/>
      <sheetName val="BILL NO WDI"/>
      <sheetName val="COLLECTION SHEET"/>
      <sheetName val="IPC-49SUMWORK"/>
      <sheetName val="Cash2"/>
      <sheetName val="Z"/>
    </sheetNames>
    <sheetDataSet>
      <sheetData sheetId="0">
        <row r="282">
          <cell r="E282">
            <v>1874.0400000000002</v>
          </cell>
        </row>
        <row r="283">
          <cell r="E283">
            <v>3298.2000000000003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Rates"/>
      <sheetName val="Bill No. K1"/>
      <sheetName val="COLLECTION SHEET (K1)"/>
      <sheetName val="Bill No. K3"/>
      <sheetName val="COLLECTION SHEET (K3)"/>
      <sheetName val="Bill No. K4"/>
      <sheetName val="COLLECTION SHEET (K4)"/>
      <sheetName val="Bill No. K5"/>
      <sheetName val="COLLECTION SHEET (5)"/>
      <sheetName val="Bill No. K6"/>
      <sheetName val="COLLECTION SHEET (6)"/>
      <sheetName val="Bill No. K7"/>
      <sheetName val="COLLECTION SHEET (K7)"/>
      <sheetName val="Bill No. K8"/>
      <sheetName val="COLLECTION SHEET (K8) "/>
      <sheetName val="Bill No. K9 "/>
      <sheetName val="COLLECTION SHEET (K9)"/>
      <sheetName val="BOQ. K10"/>
      <sheetName val="COLLECTION SHEET (K10)"/>
      <sheetName val="Bill No. K11"/>
      <sheetName val="COLLECTION SHEET (K11)"/>
      <sheetName val="Bill No. K12"/>
      <sheetName val="COLLECTION SHEET (K12)"/>
      <sheetName val="Bill No. K13"/>
      <sheetName val="COLLECTION SHEET (K13)"/>
      <sheetName val="Bill No. K14"/>
      <sheetName val="COLLECTION SHEET (K14)"/>
      <sheetName val="BILL NO. K15"/>
      <sheetName val="Collection Sheet (K15)"/>
      <sheetName val="Bill No. K16"/>
      <sheetName val="Collection Sheet (16)"/>
      <sheetName val="BILL NO. K17"/>
      <sheetName val="Collection Sheet-K17"/>
    </sheetNames>
    <sheetDataSet>
      <sheetData sheetId="0"/>
      <sheetData sheetId="1">
        <row r="117">
          <cell r="E117">
            <v>7740.1440000000002</v>
          </cell>
        </row>
        <row r="118">
          <cell r="E118">
            <v>9964.4740000000002</v>
          </cell>
        </row>
        <row r="119">
          <cell r="E119">
            <v>11038.619999999999</v>
          </cell>
        </row>
        <row r="125">
          <cell r="E125">
            <v>1053.17</v>
          </cell>
        </row>
        <row r="128">
          <cell r="E128">
            <v>1624.7659999999998</v>
          </cell>
        </row>
        <row r="129">
          <cell r="E129">
            <v>16203.96</v>
          </cell>
        </row>
        <row r="185">
          <cell r="E185">
            <v>4370</v>
          </cell>
        </row>
        <row r="186">
          <cell r="E186">
            <v>4807</v>
          </cell>
        </row>
        <row r="187">
          <cell r="E187">
            <v>8740</v>
          </cell>
        </row>
        <row r="265">
          <cell r="E265">
            <v>191.29560000000001</v>
          </cell>
        </row>
        <row r="271">
          <cell r="E271">
            <v>123.87800000000001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 val="Bill_No__B1"/>
      <sheetName val="COLLECTION_SHEET_(B1)"/>
      <sheetName val="Bill_No__B2"/>
      <sheetName val="COLLECTION_SHEET_(B2)"/>
      <sheetName val="Bill_No__B3"/>
      <sheetName val="COLLECTION_SHEET_(B_3)"/>
      <sheetName val="Bill_No__B4"/>
      <sheetName val="COLLECTION_SHEET_(B_4)"/>
      <sheetName val="Bill_No_B5_"/>
      <sheetName val="COLLECTION_SHEET_(B5)"/>
      <sheetName val="Bill_No__B6"/>
      <sheetName val="COLLECTION_SHEET_(B6)"/>
      <sheetName val="Bill_No__B7"/>
      <sheetName val="COLLECTION_SHEET_(B7)"/>
      <sheetName val="Bill_No__B8"/>
      <sheetName val="COLLECTION_SHEET_(B8)"/>
      <sheetName val="_Bill_No__B9"/>
      <sheetName val="COLLECTION_SHEET_(B9)"/>
      <sheetName val="_Bill_No__B10"/>
      <sheetName val="COLLECTION_SHEET_(B10)"/>
      <sheetName val="Bill_No__B11"/>
      <sheetName val="COLLECTION_SHEET_(B11)"/>
      <sheetName val="Bill_No__12"/>
      <sheetName val="COLLECTION_SHEET_(B12)"/>
      <sheetName val="Bill_No__13"/>
      <sheetName val="COLLECTION_SHEET_(B13)"/>
      <sheetName val="Bill_No__B14"/>
      <sheetName val="COLLECTION_SHEET_(B14)"/>
      <sheetName val="Bill_No__B15"/>
      <sheetName val="COLLECTION_SHEET_(B15)"/>
      <sheetName val="IPC-49SUMWORK"/>
      <sheetName val="IPC-55SUMWORK"/>
      <sheetName val="Sheet1"/>
      <sheetName val="Bill No. 5.5 (2)"/>
      <sheetName val="Collection Sheet 5.5 (2)"/>
      <sheetName val="Sheet2"/>
    </sheetNames>
    <sheetDataSet>
      <sheetData sheetId="0" refreshError="1">
        <row r="12">
          <cell r="L12">
            <v>0.75</v>
          </cell>
        </row>
        <row r="117">
          <cell r="E117">
            <v>7740.1440000000002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sheetData sheetId="64">
        <row r="118">
          <cell r="E118">
            <v>0</v>
          </cell>
        </row>
      </sheetData>
      <sheetData sheetId="65"/>
      <sheetData sheetId="6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WR1 -BOQ"/>
      <sheetName val="Collection Sheet-WR1"/>
      <sheetName val="WR2 - BOQ"/>
      <sheetName val="Collection Sheet- WR2"/>
      <sheetName val="WR3-BOQ"/>
      <sheetName val="Collection Sheet-WR3"/>
      <sheetName val="WR4 - BOQ"/>
      <sheetName val="Collection Sheet - WR4"/>
      <sheetName val="WR5 - BOQ"/>
      <sheetName val="Collection Sheet - WR5"/>
      <sheetName val="WR6 - BOQ"/>
      <sheetName val="Collection Sheet - WR6"/>
      <sheetName val="WR7 - BOQ"/>
      <sheetName val="COLLECTION SHEET- WR7"/>
      <sheetName val="WR8 - BOQ"/>
      <sheetName val="Collection Sheet - WR8"/>
      <sheetName val="WR9 - BOQ"/>
      <sheetName val="Collection Sheet - WR9"/>
      <sheetName val="WR10 - BOQ"/>
      <sheetName val="Collection Sheet - WR 10"/>
      <sheetName val="BILL NO WDI"/>
      <sheetName val="COLLECTION SHEET"/>
      <sheetName val="WR1_-BOQ"/>
      <sheetName val="Collection_Sheet-WR1"/>
      <sheetName val="WR2_-_BOQ"/>
      <sheetName val="Collection_Sheet-_WR2"/>
      <sheetName val="Collection_Sheet-WR3"/>
      <sheetName val="WR4_-_BOQ"/>
      <sheetName val="Collection_Sheet_-_WR4"/>
      <sheetName val="WR5_-_BOQ"/>
      <sheetName val="Collection_Sheet_-_WR5"/>
      <sheetName val="WR6_-_BOQ"/>
      <sheetName val="Collection_Sheet_-_WR6"/>
      <sheetName val="WR7_-_BOQ"/>
      <sheetName val="COLLECTION_SHEET-_WR7"/>
      <sheetName val="WR8_-_BOQ"/>
      <sheetName val="Collection_Sheet_-_WR8"/>
      <sheetName val="WR9_-_BOQ"/>
      <sheetName val="Collection_Sheet_-_WR9"/>
      <sheetName val="WR10_-_BOQ"/>
      <sheetName val="Collection_Sheet_-_WR_10"/>
      <sheetName val="BILL_NO_WDI"/>
      <sheetName val="COLLECTION_SHEET"/>
      <sheetName val="P421"/>
    </sheetNames>
    <sheetDataSet>
      <sheetData sheetId="0">
        <row r="282">
          <cell r="E282">
            <v>1874.0400000000002</v>
          </cell>
        </row>
        <row r="283">
          <cell r="E283">
            <v>3298.2000000000003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2">
          <cell r="L12">
            <v>0.75</v>
          </cell>
        </row>
        <row r="117">
          <cell r="E117">
            <v>7740.1440000000002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RD OF PAY (2)"/>
      <sheetName val="IPC-55SUMMARY"/>
      <sheetName val="IPC-55a"/>
      <sheetName val="IPC-55b"/>
      <sheetName val="IPC-55SUMWORK"/>
      <sheetName val="IPC-55MAT-ON SITE"/>
      <sheetName val="IPC-55VOP"/>
      <sheetName val="IPC-49TAXES"/>
      <sheetName val="IPC-49TYRES"/>
      <sheetName val="VAT-UNSPECIFIED ITEMS"/>
      <sheetName val="VOP-TAXES BITUMEN (IPC49)"/>
      <sheetName val="VOP REINFORCEMENT"/>
      <sheetName val="VOP-TAXES FUEL&amp;LUB(summary)"/>
      <sheetName val="VOP&amp;TAXES DIESEL(IPC53)"/>
      <sheetName val=" VOP&amp;TAXES LUBRICANTS(IPC49)"/>
      <sheetName val="VOP KEROSENE"/>
      <sheetName val="VOP EXPLOSIVES"/>
      <sheetName val="VOPLUB"/>
      <sheetName val="VOP&amp;TAXES BITUMEN "/>
      <sheetName val="VOP&amp;TAXES PETROL(IPC49)"/>
      <sheetName val="VOP-TAXES CEMENT(IPC49)"/>
      <sheetName val="VOP-LIME"/>
      <sheetName val="IPC-49DUTY&amp;PCITEMS"/>
      <sheetName val="IPC-49DISBURSEMENT"/>
      <sheetName val="IPC-49ADJUSTMENT_Cl70(4)"/>
      <sheetName val="TOTAL RETENTION"/>
      <sheetName val="RECORD OF PAY"/>
      <sheetName val="Sheet2"/>
      <sheetName val="V.O.P-WAGES"/>
      <sheetName val="VOPLABSUM(DecJanFebMar)"/>
      <sheetName val="VOPMONSUM(DecJanFebMar)"/>
      <sheetName val="VOPWEEKSUM(Dec,Jan,Feb,Mar)"/>
      <sheetName val="VOPLAMONTHLY(Dec01,JanFebMar02)"/>
      <sheetName val="vopweek(Jan02)"/>
      <sheetName val="vopweek(Feb02)"/>
      <sheetName val="vopweek(Mar02)"/>
      <sheetName val="VOPWEEK(Dec01)"/>
      <sheetName val="Sheet1"/>
    </sheetNames>
    <sheetDataSet>
      <sheetData sheetId="0"/>
      <sheetData sheetId="1"/>
      <sheetData sheetId="2"/>
      <sheetData sheetId="3"/>
      <sheetData sheetId="4">
        <row r="1">
          <cell r="B1"/>
          <cell r="G1" t="str">
            <v>SUMMARY OF WORK DONE</v>
          </cell>
        </row>
        <row r="3">
          <cell r="C3" t="str">
            <v>CONTRACT NAME</v>
          </cell>
          <cell r="F3" t="str">
            <v>BUSIA - MUMIAS ROAD PROJECT</v>
          </cell>
          <cell r="K3" t="str">
            <v>CERTIFICATE NO.</v>
          </cell>
          <cell r="O3">
            <v>55</v>
          </cell>
        </row>
        <row r="4">
          <cell r="F4" t="str">
            <v>.</v>
          </cell>
          <cell r="G4" t="str">
            <v>.</v>
          </cell>
          <cell r="H4" t="str">
            <v>.</v>
          </cell>
          <cell r="N4" t="str">
            <v>.</v>
          </cell>
          <cell r="O4" t="str">
            <v>.</v>
          </cell>
        </row>
        <row r="5">
          <cell r="C5" t="str">
            <v>CONTRACT NO.</v>
          </cell>
          <cell r="F5" t="str">
            <v>RD. 0275</v>
          </cell>
          <cell r="K5" t="str">
            <v>VALUATION AS AT</v>
          </cell>
          <cell r="O5" t="str">
            <v>28th February, 2002</v>
          </cell>
        </row>
        <row r="6">
          <cell r="F6" t="str">
            <v>.</v>
          </cell>
          <cell r="G6" t="str">
            <v>.</v>
          </cell>
          <cell r="N6" t="str">
            <v>.</v>
          </cell>
          <cell r="O6" t="str">
            <v>.</v>
          </cell>
        </row>
        <row r="7">
          <cell r="C7" t="str">
            <v>CONTRACTOR</v>
          </cell>
          <cell r="F7" t="str">
            <v>HAYER BISHAN SINGH &amp; SONS LTD</v>
          </cell>
        </row>
        <row r="8">
          <cell r="F8" t="str">
            <v>.</v>
          </cell>
          <cell r="G8" t="str">
            <v>.</v>
          </cell>
          <cell r="H8" t="str">
            <v>.</v>
          </cell>
        </row>
        <row r="11">
          <cell r="C11" t="str">
            <v xml:space="preserve">TENDER SUM: </v>
          </cell>
          <cell r="E11" t="str">
            <v>K.Shs. 632,486,639.25</v>
          </cell>
          <cell r="H11" t="str">
            <v>REVISED CONTRACT AMOUNT  V.O. No.4 [Feb., 2000] = KSh. 1,930,477,860.00</v>
          </cell>
        </row>
        <row r="13">
          <cell r="H13" t="str">
            <v>TENDER AMOUNT</v>
          </cell>
          <cell r="I13" t="str">
            <v>REVISED CONTRACT</v>
          </cell>
          <cell r="J13"/>
        </row>
        <row r="14">
          <cell r="F14" t="str">
            <v>DESCRIPTION</v>
          </cell>
          <cell r="H14" t="str">
            <v>(INCL. V.O.'s)</v>
          </cell>
          <cell r="I14" t="str">
            <v xml:space="preserve">AMOUNTS ADDENDUM </v>
          </cell>
          <cell r="J14" t="str">
            <v>CERTIFICATES No. 1-54</v>
          </cell>
          <cell r="M14" t="str">
            <v>THIS CERTIFICATE</v>
          </cell>
          <cell r="O14" t="str">
            <v>TOTAL</v>
          </cell>
        </row>
        <row r="15">
          <cell r="I15" t="str">
            <v>No. 4 [Feb. 2000]</v>
          </cell>
        </row>
        <row r="16">
          <cell r="H16" t="str">
            <v>KSh</v>
          </cell>
          <cell r="I16" t="str">
            <v>KSh</v>
          </cell>
          <cell r="J16" t="str">
            <v>KSh</v>
          </cell>
          <cell r="M16" t="str">
            <v>KSh</v>
          </cell>
          <cell r="O16" t="str">
            <v>KSh</v>
          </cell>
        </row>
        <row r="17">
          <cell r="C17" t="str">
            <v>1</v>
          </cell>
          <cell r="E17" t="str">
            <v>GENERAL</v>
          </cell>
          <cell r="H17">
            <v>143931169.40000001</v>
          </cell>
          <cell r="I17">
            <v>316635605</v>
          </cell>
          <cell r="J17">
            <v>283355598.14014798</v>
          </cell>
          <cell r="M17">
            <v>7199277.8839999996</v>
          </cell>
          <cell r="O17">
            <v>290554876.02414799</v>
          </cell>
        </row>
        <row r="18">
          <cell r="C18" t="str">
            <v>4</v>
          </cell>
          <cell r="E18" t="str">
            <v>SITE CLEARANCE</v>
          </cell>
          <cell r="H18">
            <v>8710000</v>
          </cell>
          <cell r="I18">
            <v>18000497</v>
          </cell>
          <cell r="J18">
            <v>18276574</v>
          </cell>
          <cell r="M18">
            <v>0</v>
          </cell>
          <cell r="O18">
            <v>18276574</v>
          </cell>
        </row>
        <row r="19">
          <cell r="C19" t="str">
            <v>5</v>
          </cell>
          <cell r="E19" t="str">
            <v>EARTHWORKS</v>
          </cell>
          <cell r="H19">
            <v>49898800</v>
          </cell>
          <cell r="I19">
            <v>200502629</v>
          </cell>
          <cell r="J19">
            <v>200516915.164</v>
          </cell>
          <cell r="M19">
            <v>1082723.25</v>
          </cell>
          <cell r="O19">
            <v>201599638.414</v>
          </cell>
        </row>
        <row r="20">
          <cell r="C20" t="str">
            <v>7</v>
          </cell>
          <cell r="E20" t="str">
            <v>EXCAVATION &amp; FILLING OF STRUCTURES</v>
          </cell>
          <cell r="H20">
            <v>5372843</v>
          </cell>
          <cell r="I20">
            <v>12290131</v>
          </cell>
          <cell r="J20">
            <v>9767443.5099999998</v>
          </cell>
          <cell r="M20">
            <v>0</v>
          </cell>
          <cell r="O20">
            <v>9767443.5099999998</v>
          </cell>
        </row>
        <row r="21">
          <cell r="C21" t="str">
            <v>8</v>
          </cell>
          <cell r="E21" t="str">
            <v>CULVERTS AND DRAINAGE WORK</v>
          </cell>
          <cell r="H21">
            <v>21943635</v>
          </cell>
          <cell r="I21">
            <v>38208714</v>
          </cell>
          <cell r="J21">
            <v>40031031.090000004</v>
          </cell>
          <cell r="M21">
            <v>603782.9</v>
          </cell>
          <cell r="O21">
            <v>40634813.990000002</v>
          </cell>
        </row>
        <row r="22">
          <cell r="C22" t="str">
            <v>9</v>
          </cell>
          <cell r="E22" t="str">
            <v xml:space="preserve">DEVIATIONS </v>
          </cell>
          <cell r="H22">
            <v>5417720</v>
          </cell>
          <cell r="I22">
            <v>22484719</v>
          </cell>
          <cell r="J22">
            <v>21256779.600000001</v>
          </cell>
          <cell r="M22">
            <v>0</v>
          </cell>
          <cell r="O22">
            <v>21256779.600000001</v>
          </cell>
        </row>
        <row r="23">
          <cell r="C23" t="str">
            <v>12</v>
          </cell>
          <cell r="E23" t="str">
            <v>SUB-BASE AND BASE</v>
          </cell>
          <cell r="H23">
            <v>32767000</v>
          </cell>
          <cell r="I23">
            <v>40824339</v>
          </cell>
          <cell r="J23">
            <v>41497751.965999998</v>
          </cell>
          <cell r="M23">
            <v>0</v>
          </cell>
          <cell r="O23">
            <v>41497751.965999998</v>
          </cell>
        </row>
        <row r="24">
          <cell r="C24" t="str">
            <v>14</v>
          </cell>
          <cell r="E24" t="str">
            <v>CEMENT OR LIME STABILIZATION</v>
          </cell>
          <cell r="H24">
            <v>78374870</v>
          </cell>
          <cell r="I24">
            <v>76699036</v>
          </cell>
          <cell r="J24">
            <v>72374340.968400002</v>
          </cell>
          <cell r="M24">
            <v>926532.75679999986</v>
          </cell>
          <cell r="O24">
            <v>73300873.725199997</v>
          </cell>
        </row>
        <row r="25">
          <cell r="C25" t="str">
            <v>15</v>
          </cell>
          <cell r="E25" t="str">
            <v>SURFACE DRESSING</v>
          </cell>
          <cell r="H25">
            <v>31446800</v>
          </cell>
          <cell r="I25">
            <v>38576396</v>
          </cell>
          <cell r="J25">
            <v>38558309.807999998</v>
          </cell>
          <cell r="M25">
            <v>310080.07799999998</v>
          </cell>
          <cell r="O25">
            <v>38868389.886</v>
          </cell>
        </row>
        <row r="26">
          <cell r="C26" t="str">
            <v>16</v>
          </cell>
          <cell r="E26" t="str">
            <v>BITUMINOUS MIX WEARING COURSE</v>
          </cell>
          <cell r="H26">
            <v>101445600</v>
          </cell>
          <cell r="I26">
            <v>116542002</v>
          </cell>
          <cell r="J26">
            <v>119282626.5</v>
          </cell>
          <cell r="M26">
            <v>3996956.6399999997</v>
          </cell>
          <cell r="O26">
            <v>123279583.14</v>
          </cell>
        </row>
        <row r="27">
          <cell r="C27" t="str">
            <v>17</v>
          </cell>
          <cell r="E27" t="str">
            <v>CONCRETE WORKS</v>
          </cell>
          <cell r="H27">
            <v>10615570</v>
          </cell>
          <cell r="I27">
            <v>37383305</v>
          </cell>
          <cell r="J27">
            <v>34387089</v>
          </cell>
          <cell r="M27">
            <v>217531.30000000002</v>
          </cell>
          <cell r="O27">
            <v>34604620.299999997</v>
          </cell>
        </row>
        <row r="28">
          <cell r="C28" t="str">
            <v>20</v>
          </cell>
          <cell r="E28" t="str">
            <v>ROAD FURNITURE</v>
          </cell>
          <cell r="H28">
            <v>11699070</v>
          </cell>
          <cell r="I28">
            <v>19854092</v>
          </cell>
          <cell r="J28">
            <v>14920036.949999999</v>
          </cell>
          <cell r="M28">
            <v>2228874.2000000002</v>
          </cell>
          <cell r="O28">
            <v>17148911.149999999</v>
          </cell>
        </row>
        <row r="29">
          <cell r="C29" t="str">
            <v>21</v>
          </cell>
          <cell r="E29" t="str">
            <v>MISCELLANEOUS BRIDGE WORKS</v>
          </cell>
          <cell r="H29">
            <v>1024408</v>
          </cell>
          <cell r="I29">
            <v>1931549</v>
          </cell>
          <cell r="J29">
            <v>1359089.2</v>
          </cell>
          <cell r="M29">
            <v>0</v>
          </cell>
          <cell r="O29">
            <v>1359089.2</v>
          </cell>
        </row>
        <row r="30">
          <cell r="C30" t="str">
            <v>22</v>
          </cell>
          <cell r="E30" t="str">
            <v>DAY WORKS</v>
          </cell>
          <cell r="H30">
            <v>4682540</v>
          </cell>
          <cell r="I30">
            <v>11399825</v>
          </cell>
          <cell r="J30">
            <v>10906335.01</v>
          </cell>
          <cell r="M30">
            <v>8620</v>
          </cell>
          <cell r="O30">
            <v>10914955.01</v>
          </cell>
        </row>
        <row r="34">
          <cell r="G34" t="str">
            <v>VALUE  OF  WORK  DONE</v>
          </cell>
          <cell r="I34">
            <v>951332839</v>
          </cell>
          <cell r="J34">
            <v>906489920.90654802</v>
          </cell>
          <cell r="M34">
            <v>16574379.0088</v>
          </cell>
          <cell r="O34">
            <v>923064299.91534793</v>
          </cell>
        </row>
        <row r="36">
          <cell r="O36" t="str">
            <v>MOT &amp; C   10/82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RD OF PAY (2)"/>
      <sheetName val="IPC-55SUMMARY"/>
      <sheetName val="IPC-55a"/>
      <sheetName val="IPC-55b"/>
      <sheetName val="IPC-55SUMWORK"/>
      <sheetName val="IPC-55MAT-ON SITE"/>
      <sheetName val="IPC-55VOP"/>
      <sheetName val="IPC-49TAXES"/>
      <sheetName val="IPC-49TYRES"/>
      <sheetName val="VAT-UNSPECIFIED ITEMS"/>
      <sheetName val="VOP-TAXES BITUMEN (IPC49)"/>
      <sheetName val="VOP REINFORCEMENT"/>
      <sheetName val="VOP-TAXES FUEL&amp;LUB(summary)"/>
      <sheetName val="VOP&amp;TAXES DIESEL(IPC53)"/>
      <sheetName val=" VOP&amp;TAXES LUBRICANTS(IPC49)"/>
      <sheetName val="VOP KEROSENE"/>
      <sheetName val="VOP EXPLOSIVES"/>
      <sheetName val="VOPLUB"/>
      <sheetName val="VOP&amp;TAXES BITUMEN "/>
      <sheetName val="VOP&amp;TAXES PETROL(IPC49)"/>
      <sheetName val="VOP-TAXES CEMENT(IPC49)"/>
      <sheetName val="VOP-LIME"/>
      <sheetName val="IPC-49DUTY&amp;PCITEMS"/>
      <sheetName val="IPC-49DISBURSEMENT"/>
      <sheetName val="IPC-49ADJUSTMENT_Cl70(4)"/>
      <sheetName val="TOTAL RETENTION"/>
      <sheetName val="RECORD OF PAY"/>
      <sheetName val="Sheet2"/>
      <sheetName val="V.O.P-WAGES"/>
      <sheetName val="VOPLABSUM(DecJanFebMar)"/>
      <sheetName val="VOPMONSUM(DecJanFebMar)"/>
      <sheetName val="VOPWEEKSUM(Dec,Jan,Feb,Mar)"/>
      <sheetName val="VOPLAMONTHLY(Dec01,JanFebMar02)"/>
      <sheetName val="vopweek(Jan02)"/>
      <sheetName val="vopweek(Feb02)"/>
      <sheetName val="vopweek(Mar02)"/>
      <sheetName val="VOPWEEK(Dec01)"/>
      <sheetName val="Sheet1"/>
      <sheetName val="Rates"/>
      <sheetName val="RECORD_OF_PAY_(2)"/>
      <sheetName val="IPC-55MAT-ON_SITE"/>
      <sheetName val="VAT-UNSPECIFIED_ITEMS"/>
      <sheetName val="VOP-TAXES_BITUMEN_(IPC49)"/>
      <sheetName val="VOP_REINFORCEMENT"/>
      <sheetName val="VOP-TAXES_FUEL&amp;LUB(summary)"/>
      <sheetName val="VOP&amp;TAXES_DIESEL(IPC53)"/>
      <sheetName val="_VOP&amp;TAXES_LUBRICANTS(IPC49)"/>
      <sheetName val="VOP_KEROSENE"/>
      <sheetName val="VOP_EXPLOSIVES"/>
      <sheetName val="VOP&amp;TAXES_BITUMEN_"/>
      <sheetName val="VOP&amp;TAXES_PETROL(IPC49)"/>
      <sheetName val="VOP-TAXES_CEMENT(IPC49)"/>
      <sheetName val="TOTAL_RETENTION"/>
      <sheetName val="RECORD_OF_PAY"/>
      <sheetName val="V_O_P-WAGES"/>
    </sheetNames>
    <sheetDataSet>
      <sheetData sheetId="0"/>
      <sheetData sheetId="1"/>
      <sheetData sheetId="2"/>
      <sheetData sheetId="3"/>
      <sheetData sheetId="4">
        <row r="1">
          <cell r="B1"/>
          <cell r="G1" t="str">
            <v>SUMMARY OF WORK DONE</v>
          </cell>
        </row>
        <row r="3">
          <cell r="C3" t="str">
            <v>CONTRACT NAME</v>
          </cell>
          <cell r="F3" t="str">
            <v>BUSIA - MUMIAS ROAD PROJECT</v>
          </cell>
          <cell r="K3" t="str">
            <v>CERTIFICATE NO.</v>
          </cell>
          <cell r="O3">
            <v>55</v>
          </cell>
        </row>
        <row r="4">
          <cell r="F4" t="str">
            <v>.</v>
          </cell>
          <cell r="G4" t="str">
            <v>.</v>
          </cell>
          <cell r="H4" t="str">
            <v>.</v>
          </cell>
          <cell r="N4" t="str">
            <v>.</v>
          </cell>
          <cell r="O4" t="str">
            <v>.</v>
          </cell>
        </row>
        <row r="5">
          <cell r="C5" t="str">
            <v>CONTRACT NO.</v>
          </cell>
          <cell r="F5" t="str">
            <v>RD. 0275</v>
          </cell>
          <cell r="K5" t="str">
            <v>VALUATION AS AT</v>
          </cell>
          <cell r="O5" t="str">
            <v>28th February, 2002</v>
          </cell>
        </row>
        <row r="6">
          <cell r="F6" t="str">
            <v>.</v>
          </cell>
          <cell r="G6" t="str">
            <v>.</v>
          </cell>
          <cell r="N6" t="str">
            <v>.</v>
          </cell>
          <cell r="O6" t="str">
            <v>.</v>
          </cell>
        </row>
        <row r="7">
          <cell r="C7" t="str">
            <v>CONTRACTOR</v>
          </cell>
          <cell r="F7" t="str">
            <v>HAYER BISHAN SINGH &amp; SONS LTD</v>
          </cell>
        </row>
        <row r="8">
          <cell r="F8" t="str">
            <v>.</v>
          </cell>
          <cell r="G8" t="str">
            <v>.</v>
          </cell>
          <cell r="H8" t="str">
            <v>.</v>
          </cell>
        </row>
        <row r="11">
          <cell r="C11" t="str">
            <v xml:space="preserve">TENDER SUM: </v>
          </cell>
          <cell r="E11" t="str">
            <v>K.Shs. 632,486,639.25</v>
          </cell>
          <cell r="H11" t="str">
            <v>REVISED CONTRACT AMOUNT  V.O. No.4 [Feb., 2000] = KSh. 1,930,477,860.00</v>
          </cell>
        </row>
        <row r="13">
          <cell r="H13" t="str">
            <v>TENDER AMOUNT</v>
          </cell>
          <cell r="I13" t="str">
            <v>REVISED CONTRACT</v>
          </cell>
          <cell r="J13"/>
        </row>
        <row r="14">
          <cell r="F14" t="str">
            <v>DESCRIPTION</v>
          </cell>
          <cell r="H14" t="str">
            <v>(INCL. V.O.'s)</v>
          </cell>
          <cell r="I14" t="str">
            <v xml:space="preserve">AMOUNTS ADDENDUM </v>
          </cell>
          <cell r="J14" t="str">
            <v>CERTIFICATES No. 1-54</v>
          </cell>
          <cell r="M14" t="str">
            <v>THIS CERTIFICATE</v>
          </cell>
          <cell r="O14" t="str">
            <v>TOTAL</v>
          </cell>
        </row>
        <row r="15">
          <cell r="I15" t="str">
            <v>No. 4 [Feb. 2000]</v>
          </cell>
        </row>
        <row r="16">
          <cell r="H16" t="str">
            <v>KSh</v>
          </cell>
          <cell r="I16" t="str">
            <v>KSh</v>
          </cell>
          <cell r="J16" t="str">
            <v>KSh</v>
          </cell>
          <cell r="M16" t="str">
            <v>KSh</v>
          </cell>
          <cell r="O16" t="str">
            <v>KSh</v>
          </cell>
        </row>
        <row r="17">
          <cell r="C17" t="str">
            <v>1</v>
          </cell>
          <cell r="E17" t="str">
            <v>GENERAL</v>
          </cell>
          <cell r="H17">
            <v>143931169.40000001</v>
          </cell>
          <cell r="I17">
            <v>316635605</v>
          </cell>
          <cell r="J17">
            <v>283355598.14014798</v>
          </cell>
          <cell r="M17">
            <v>7199277.8839999996</v>
          </cell>
          <cell r="O17">
            <v>290554876.02414799</v>
          </cell>
        </row>
        <row r="18">
          <cell r="C18" t="str">
            <v>4</v>
          </cell>
          <cell r="E18" t="str">
            <v>SITE CLEARANCE</v>
          </cell>
          <cell r="H18">
            <v>8710000</v>
          </cell>
          <cell r="I18">
            <v>18000497</v>
          </cell>
          <cell r="J18">
            <v>18276574</v>
          </cell>
          <cell r="M18">
            <v>0</v>
          </cell>
          <cell r="O18">
            <v>18276574</v>
          </cell>
        </row>
        <row r="19">
          <cell r="C19" t="str">
            <v>5</v>
          </cell>
          <cell r="E19" t="str">
            <v>EARTHWORKS</v>
          </cell>
          <cell r="H19">
            <v>49898800</v>
          </cell>
          <cell r="I19">
            <v>200502629</v>
          </cell>
          <cell r="J19">
            <v>200516915.164</v>
          </cell>
          <cell r="M19">
            <v>1082723.25</v>
          </cell>
          <cell r="O19">
            <v>201599638.414</v>
          </cell>
        </row>
        <row r="20">
          <cell r="C20" t="str">
            <v>7</v>
          </cell>
          <cell r="E20" t="str">
            <v>EXCAVATION &amp; FILLING OF STRUCTURES</v>
          </cell>
          <cell r="H20">
            <v>5372843</v>
          </cell>
          <cell r="I20">
            <v>12290131</v>
          </cell>
          <cell r="J20">
            <v>9767443.5099999998</v>
          </cell>
          <cell r="M20">
            <v>0</v>
          </cell>
          <cell r="O20">
            <v>9767443.5099999998</v>
          </cell>
        </row>
        <row r="21">
          <cell r="C21" t="str">
            <v>8</v>
          </cell>
          <cell r="E21" t="str">
            <v>CULVERTS AND DRAINAGE WORK</v>
          </cell>
          <cell r="H21">
            <v>21943635</v>
          </cell>
          <cell r="I21">
            <v>38208714</v>
          </cell>
          <cell r="J21">
            <v>40031031.090000004</v>
          </cell>
          <cell r="M21">
            <v>603782.9</v>
          </cell>
          <cell r="O21">
            <v>40634813.990000002</v>
          </cell>
        </row>
        <row r="22">
          <cell r="C22" t="str">
            <v>9</v>
          </cell>
          <cell r="E22" t="str">
            <v xml:space="preserve">DEVIATIONS </v>
          </cell>
          <cell r="H22">
            <v>5417720</v>
          </cell>
          <cell r="I22">
            <v>22484719</v>
          </cell>
          <cell r="J22">
            <v>21256779.600000001</v>
          </cell>
          <cell r="M22">
            <v>0</v>
          </cell>
          <cell r="O22">
            <v>21256779.600000001</v>
          </cell>
        </row>
        <row r="23">
          <cell r="C23" t="str">
            <v>12</v>
          </cell>
          <cell r="E23" t="str">
            <v>SUB-BASE AND BASE</v>
          </cell>
          <cell r="H23">
            <v>32767000</v>
          </cell>
          <cell r="I23">
            <v>40824339</v>
          </cell>
          <cell r="J23">
            <v>41497751.965999998</v>
          </cell>
          <cell r="M23">
            <v>0</v>
          </cell>
          <cell r="O23">
            <v>41497751.965999998</v>
          </cell>
        </row>
        <row r="24">
          <cell r="C24" t="str">
            <v>14</v>
          </cell>
          <cell r="E24" t="str">
            <v>CEMENT OR LIME STABILIZATION</v>
          </cell>
          <cell r="H24">
            <v>78374870</v>
          </cell>
          <cell r="I24">
            <v>76699036</v>
          </cell>
          <cell r="J24">
            <v>72374340.968400002</v>
          </cell>
          <cell r="M24">
            <v>926532.75679999986</v>
          </cell>
          <cell r="O24">
            <v>73300873.725199997</v>
          </cell>
        </row>
        <row r="25">
          <cell r="C25" t="str">
            <v>15</v>
          </cell>
          <cell r="E25" t="str">
            <v>SURFACE DRESSING</v>
          </cell>
          <cell r="H25">
            <v>31446800</v>
          </cell>
          <cell r="I25">
            <v>38576396</v>
          </cell>
          <cell r="J25">
            <v>38558309.807999998</v>
          </cell>
          <cell r="M25">
            <v>310080.07799999998</v>
          </cell>
          <cell r="O25">
            <v>38868389.886</v>
          </cell>
        </row>
        <row r="26">
          <cell r="C26" t="str">
            <v>16</v>
          </cell>
          <cell r="E26" t="str">
            <v>BITUMINOUS MIX WEARING COURSE</v>
          </cell>
          <cell r="H26">
            <v>101445600</v>
          </cell>
          <cell r="I26">
            <v>116542002</v>
          </cell>
          <cell r="J26">
            <v>119282626.5</v>
          </cell>
          <cell r="M26">
            <v>3996956.6399999997</v>
          </cell>
          <cell r="O26">
            <v>123279583.14</v>
          </cell>
        </row>
        <row r="27">
          <cell r="C27" t="str">
            <v>17</v>
          </cell>
          <cell r="E27" t="str">
            <v>CONCRETE WORKS</v>
          </cell>
          <cell r="H27">
            <v>10615570</v>
          </cell>
          <cell r="I27">
            <v>37383305</v>
          </cell>
          <cell r="J27">
            <v>34387089</v>
          </cell>
          <cell r="M27">
            <v>217531.30000000002</v>
          </cell>
          <cell r="O27">
            <v>34604620.299999997</v>
          </cell>
        </row>
        <row r="28">
          <cell r="C28" t="str">
            <v>20</v>
          </cell>
          <cell r="E28" t="str">
            <v>ROAD FURNITURE</v>
          </cell>
          <cell r="H28">
            <v>11699070</v>
          </cell>
          <cell r="I28">
            <v>19854092</v>
          </cell>
          <cell r="J28">
            <v>14920036.949999999</v>
          </cell>
          <cell r="M28">
            <v>2228874.2000000002</v>
          </cell>
          <cell r="O28">
            <v>17148911.149999999</v>
          </cell>
        </row>
        <row r="29">
          <cell r="C29" t="str">
            <v>21</v>
          </cell>
          <cell r="E29" t="str">
            <v>MISCELLANEOUS BRIDGE WORKS</v>
          </cell>
          <cell r="H29">
            <v>1024408</v>
          </cell>
          <cell r="I29">
            <v>1931549</v>
          </cell>
          <cell r="J29">
            <v>1359089.2</v>
          </cell>
          <cell r="M29">
            <v>0</v>
          </cell>
          <cell r="O29">
            <v>1359089.2</v>
          </cell>
        </row>
        <row r="30">
          <cell r="C30" t="str">
            <v>22</v>
          </cell>
          <cell r="E30" t="str">
            <v>DAY WORKS</v>
          </cell>
          <cell r="H30">
            <v>4682540</v>
          </cell>
          <cell r="I30">
            <v>11399825</v>
          </cell>
          <cell r="J30">
            <v>10906335.01</v>
          </cell>
          <cell r="M30">
            <v>8620</v>
          </cell>
          <cell r="O30">
            <v>10914955.01</v>
          </cell>
        </row>
        <row r="34">
          <cell r="G34" t="str">
            <v>VALUE  OF  WORK  DONE</v>
          </cell>
          <cell r="I34">
            <v>951332839</v>
          </cell>
          <cell r="J34">
            <v>906489920.90654802</v>
          </cell>
          <cell r="M34">
            <v>16574379.0088</v>
          </cell>
          <cell r="O34">
            <v>923064299.91534793</v>
          </cell>
        </row>
        <row r="36">
          <cell r="O36" t="str">
            <v>MOT &amp; C   10/82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3">
          <cell r="A3">
            <v>0</v>
          </cell>
        </row>
      </sheetData>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R1"/>
      <sheetName val="Collection Sheet-BILL NO.BR1"/>
      <sheetName val="BILL NO BR2"/>
      <sheetName val="Collection Sheet BR2"/>
      <sheetName val="BILL NO. BR3"/>
      <sheetName val="Collection Sheet-BILL NO.BR3"/>
      <sheetName val="BILL NO. BR4"/>
      <sheetName val="Collection Sheet-BILL NO.BR 4"/>
      <sheetName val="BILL NO BR5"/>
      <sheetName val="Collection Sheet-BILL NO.BR5"/>
      <sheetName val="BILL NO. BR6"/>
      <sheetName val="Collection Sheet-BILL NO.BR6"/>
      <sheetName val="Bill No. Br7"/>
      <sheetName val="Collection Sheet-BILL NO.BR 7"/>
      <sheetName val="Bill No. Br 8"/>
      <sheetName val="Collection Sheet-BILL NO.BR8"/>
      <sheetName val="Bill No. Br 9"/>
      <sheetName val="Collection Sheet-BILL No. Br 9"/>
      <sheetName val="Bill No. Br 10"/>
      <sheetName val="Collection Sheet-Bill No. Br 10"/>
      <sheetName val="Bill No. Br 11"/>
      <sheetName val="Collection Sheet-Bill No. 11"/>
      <sheetName val="Bill No. Br 12"/>
      <sheetName val="Collection Sheet-Bill No. Br 12"/>
      <sheetName val="Bill No. Br 13"/>
      <sheetName val="Collection Sheet-Bill No. Br 13"/>
      <sheetName val="Bill No. Br 14"/>
      <sheetName val="Collection Sheet-Bill No. Br 14"/>
      <sheetName val="Bill No. Br 8部分改变"/>
      <sheetName val="IPC-55SUMWORK"/>
      <sheetName val="BILL_NO__BR1"/>
      <sheetName val="Collection_Sheet-BILL_NO_BR1"/>
      <sheetName val="BILL_NO_BR2"/>
      <sheetName val="Collection_Sheet_BR2"/>
      <sheetName val="BILL_NO__BR3"/>
      <sheetName val="Collection_Sheet-BILL_NO_BR3"/>
      <sheetName val="BILL_NO__BR4"/>
      <sheetName val="Collection_Sheet-BILL_NO_BR_4"/>
      <sheetName val="BILL_NO_BR5"/>
      <sheetName val="Collection_Sheet-BILL_NO_BR5"/>
      <sheetName val="BILL_NO__BR6"/>
      <sheetName val="Collection_Sheet-BILL_NO_BR6"/>
      <sheetName val="Bill_No__Br7"/>
      <sheetName val="Collection_Sheet-BILL_NO_BR_7"/>
      <sheetName val="Bill_No__Br_8"/>
      <sheetName val="Collection_Sheet-BILL_NO_BR8"/>
      <sheetName val="Bill_No__Br_9"/>
      <sheetName val="Collection_Sheet-BILL_No__Br_9"/>
      <sheetName val="Bill_No__Br_10"/>
      <sheetName val="Collection_Sheet-Bill_No__Br_10"/>
      <sheetName val="Bill_No__Br_11"/>
      <sheetName val="Collection_Sheet-Bill_No__11"/>
      <sheetName val="Bill_No__Br_12"/>
      <sheetName val="Collection_Sheet-Bill_No__Br_12"/>
      <sheetName val="Bill_No__Br_13"/>
      <sheetName val="Collection_Sheet-Bill_No__Br_13"/>
      <sheetName val="Bill_No__Br_14"/>
      <sheetName val="Collection_Sheet-Bill_No__Br_14"/>
      <sheetName val="Front page"/>
      <sheetName val="standard"/>
      <sheetName val="BILL_NO__BR11"/>
      <sheetName val="Collection_Sheet-BILL_NO_BR11"/>
      <sheetName val="BILL_NO_BR21"/>
      <sheetName val="Collection_Sheet_BR21"/>
      <sheetName val="BILL_NO__BR31"/>
      <sheetName val="Collection_Sheet-BILL_NO_BR31"/>
      <sheetName val="BILL_NO__BR41"/>
      <sheetName val="Collection_Sheet-BILL_NO_BR_41"/>
      <sheetName val="BILL_NO_BR51"/>
      <sheetName val="Collection_Sheet-BILL_NO_BR51"/>
      <sheetName val="BILL_NO__BR61"/>
      <sheetName val="Collection_Sheet-BILL_NO_BR61"/>
      <sheetName val="Bill_No__Br71"/>
      <sheetName val="Collection_Sheet-BILL_NO_BR_71"/>
      <sheetName val="Bill_No__Br_81"/>
      <sheetName val="Collection_Sheet-BILL_NO_BR81"/>
      <sheetName val="Bill_No__Br_91"/>
      <sheetName val="Collection_Sheet-BILL_No__Br_91"/>
      <sheetName val="Bill_No__Br_101"/>
      <sheetName val="Collection_Sheet-Bill_No__Br_11"/>
      <sheetName val="Bill_No__Br_111"/>
      <sheetName val="Collection_Sheet-Bill_No__111"/>
      <sheetName val="Bill_No__Br_121"/>
      <sheetName val="Collection_Sheet-Bill_No__Br_15"/>
      <sheetName val="Bill_No__Br_131"/>
      <sheetName val="Collection_Sheet-Bill_No__Br_16"/>
      <sheetName val="Bill_No__Br_141"/>
      <sheetName val="Collection_Sheet-Bill_No__Br_17"/>
      <sheetName val="Bill_No__Br_8部分改变"/>
      <sheetName val="BILL_NO__BR12"/>
      <sheetName val="Collection_Sheet-BILL_NO_BR12"/>
      <sheetName val="BILL_NO_BR22"/>
      <sheetName val="Collection_Sheet_BR22"/>
      <sheetName val="BILL_NO__BR32"/>
      <sheetName val="Collection_Sheet-BILL_NO_BR32"/>
      <sheetName val="BILL_NO__BR42"/>
      <sheetName val="Collection_Sheet-BILL_NO_BR_42"/>
      <sheetName val="BILL_NO_BR52"/>
      <sheetName val="Collection_Sheet-BILL_NO_BR52"/>
      <sheetName val="BILL_NO__BR62"/>
      <sheetName val="Collection_Sheet-BILL_NO_BR62"/>
      <sheetName val="Bill_No__Br72"/>
      <sheetName val="Collection_Sheet-BILL_NO_BR_72"/>
      <sheetName val="Bill_No__Br_82"/>
      <sheetName val="Collection_Sheet-BILL_NO_BR82"/>
      <sheetName val="Bill_No__Br_92"/>
      <sheetName val="Collection_Sheet-BILL_No__Br_92"/>
      <sheetName val="Bill_No__Br_102"/>
      <sheetName val="Collection_Sheet-Bill_No__Br_18"/>
      <sheetName val="Bill_No__Br_112"/>
      <sheetName val="Collection_Sheet-Bill_No__112"/>
      <sheetName val="Bill_No__Br_122"/>
      <sheetName val="Collection_Sheet-Bill_No__Br_19"/>
      <sheetName val="Bill_No__Br_132"/>
      <sheetName val="Collection_Sheet-Bill_No__Br_20"/>
      <sheetName val="Bill_No__Br_142"/>
      <sheetName val="Collection_Sheet-Bill_No__Br_21"/>
      <sheetName val="Bill_No__Br_8部分改变1"/>
      <sheetName val="Daily"/>
      <sheetName val="BILL_NO__BR13"/>
      <sheetName val="Collection_Sheet-BILL_NO_BR13"/>
      <sheetName val="BILL_NO_BR23"/>
      <sheetName val="Collection_Sheet_BR23"/>
      <sheetName val="BILL_NO__BR33"/>
      <sheetName val="Collection_Sheet-BILL_NO_BR33"/>
      <sheetName val="BILL_NO__BR43"/>
      <sheetName val="Collection_Sheet-BILL_NO_BR_43"/>
      <sheetName val="BILL_NO_BR53"/>
      <sheetName val="Collection_Sheet-BILL_NO_BR53"/>
      <sheetName val="BILL_NO__BR63"/>
      <sheetName val="Collection_Sheet-BILL_NO_BR63"/>
      <sheetName val="Bill_No__Br73"/>
      <sheetName val="Collection_Sheet-BILL_NO_BR_73"/>
      <sheetName val="Bill_No__Br_83"/>
      <sheetName val="Collection_Sheet-BILL_NO_BR83"/>
      <sheetName val="Bill_No__Br_93"/>
      <sheetName val="Collection_Sheet-BILL_No__Br_93"/>
      <sheetName val="Bill_No__Br_103"/>
      <sheetName val="Collection_Sheet-Bill_No__Br_22"/>
      <sheetName val="Bill_No__Br_113"/>
      <sheetName val="Collection_Sheet-Bill_No__113"/>
      <sheetName val="Bill_No__Br_123"/>
      <sheetName val="Collection_Sheet-Bill_No__Br_23"/>
      <sheetName val="Bill_No__Br_133"/>
      <sheetName val="Collection_Sheet-Bill_No__Br_24"/>
      <sheetName val="Bill_No__Br_143"/>
      <sheetName val="Collection_Sheet-Bill_No__Br_25"/>
      <sheetName val="Bill_No__Br_8部分改变2"/>
    </sheetNames>
    <sheetDataSet>
      <sheetData sheetId="0">
        <row r="9">
          <cell r="K9">
            <v>0.92</v>
          </cell>
        </row>
        <row r="220">
          <cell r="E220">
            <v>6946.92</v>
          </cell>
        </row>
        <row r="291">
          <cell r="E291">
            <v>263.12</v>
          </cell>
        </row>
        <row r="312">
          <cell r="E312">
            <v>460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17">
          <cell r="E117">
            <v>7740.1440000000002</v>
          </cell>
        </row>
        <row r="118">
          <cell r="E118">
            <v>9964.4740000000002</v>
          </cell>
        </row>
        <row r="119">
          <cell r="E119">
            <v>11038.619999999999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S BILL(R)"/>
      <sheetName val="#REF"/>
    </sheetNames>
    <sheetDataSet>
      <sheetData sheetId="0" refreshError="1"/>
      <sheetData sheetId="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Rates"/>
      <sheetName val="Bill No. K1"/>
      <sheetName val="COLLECTION SHEET (K1)"/>
      <sheetName val="Bill No. K3"/>
      <sheetName val="COLLECTION SHEET (K3)"/>
      <sheetName val="Bill No. K4"/>
      <sheetName val="COLLECTION SHEET (K4)"/>
      <sheetName val="Bill No. K5"/>
      <sheetName val="COLLECTION SHEET (5)"/>
      <sheetName val="Bill No. K6"/>
      <sheetName val="COLLECTION SHEET (6)"/>
      <sheetName val="Bill No. K7"/>
      <sheetName val="COLLECTION SHEET (K7)"/>
      <sheetName val="Bill No. K8"/>
      <sheetName val="COLLECTION SHEET (K8) "/>
      <sheetName val="Bill No. K9 "/>
      <sheetName val="COLLECTION SHEET (K9)"/>
      <sheetName val="BOQ. K10"/>
      <sheetName val="COLLECTION SHEET (K10)"/>
      <sheetName val="Bill No. K11"/>
      <sheetName val="COLLECTION SHEET (K11)"/>
      <sheetName val="Bill No. K12"/>
      <sheetName val="COLLECTION SHEET (K12)"/>
      <sheetName val="Bill No. K13"/>
      <sheetName val="COLLECTION SHEET (K13)"/>
      <sheetName val="Bill No. K14"/>
      <sheetName val="COLLECTION SHEET (K14)"/>
      <sheetName val="BILL NO. K15"/>
      <sheetName val="Collection Sheet (K15)"/>
      <sheetName val="Bill No. K16"/>
      <sheetName val="Collection Sheet (16)"/>
      <sheetName val="BILL NO. K17"/>
      <sheetName val="Collection Sheet-K17"/>
      <sheetName val="IPC-55SUMWORK"/>
      <sheetName val="Bill NO.1 General"/>
      <sheetName val="H2O TREATMENT PLANT SITE(4.1)"/>
    </sheetNames>
    <sheetDataSet>
      <sheetData sheetId="0" refreshError="1"/>
      <sheetData sheetId="1">
        <row r="9">
          <cell r="J9">
            <v>0.92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RD OF PAY (2)"/>
      <sheetName val="IPC-49SUMMARY"/>
      <sheetName val="IPC-49a"/>
      <sheetName val="IPC-49b"/>
      <sheetName val="IPC-49SUMWORK"/>
      <sheetName val="IPC-49MAT-ON SITE"/>
      <sheetName val="IPC-49VOP"/>
      <sheetName val="IPC-49TAXES"/>
      <sheetName val="IPC-49TYRES"/>
      <sheetName val="VAT-UNSPECIFIED ITEMS"/>
      <sheetName val="VOP-TAXES BITUMEN (IPC49)"/>
      <sheetName val="VOP REINFORCEMENT"/>
      <sheetName val="VOP-TAXES FUEL&amp;LUB(summary)"/>
      <sheetName val="VOP&amp;TAXES DIESEL(IPC53)"/>
      <sheetName val=" VOP&amp;TAXES LUBRICANTS(IPC49)"/>
      <sheetName val="VOP KEROSENE"/>
      <sheetName val="VOP EXPLOSIVES"/>
      <sheetName val="VOPLUB"/>
      <sheetName val="VOP&amp;TAXES BITUMEN "/>
      <sheetName val="VOP&amp;TAXES PETROL(IPC49)"/>
      <sheetName val="VOP-TAXES CEMENT(IPC49)"/>
      <sheetName val="VOP-LIME"/>
      <sheetName val="IPC-49DUTY&amp;PCITEMS"/>
      <sheetName val="IPC-49DISBURSEMENT"/>
      <sheetName val="IPC-49ADJUSTMENT_Cl70(4)"/>
      <sheetName val="TOTAL RETENTION"/>
      <sheetName val="RECORD OF PAY"/>
      <sheetName val="Sheet2"/>
      <sheetName val="V.O.P-WAGES"/>
      <sheetName val="VOPLABSUM"/>
      <sheetName val="VOPMONSUM"/>
      <sheetName val="VOPWEEKSUM"/>
      <sheetName val="VOPLABMONTHLY"/>
      <sheetName val="vopweek2"/>
      <sheetName val="VOPWEEK"/>
      <sheetName val="Sheet1"/>
    </sheetNames>
    <sheetDataSet>
      <sheetData sheetId="0"/>
      <sheetData sheetId="1"/>
      <sheetData sheetId="2"/>
      <sheetData sheetId="3"/>
      <sheetData sheetId="4">
        <row r="1">
          <cell r="B1"/>
          <cell r="G1" t="str">
            <v>SUMMARY OF WORK DONE</v>
          </cell>
        </row>
        <row r="3">
          <cell r="C3" t="str">
            <v>CONTRACT NAME</v>
          </cell>
          <cell r="F3" t="str">
            <v>BUSIA - MUMIAS ROAD PROJECT</v>
          </cell>
          <cell r="K3" t="str">
            <v>CERTIFICATE NO.</v>
          </cell>
          <cell r="O3">
            <v>54</v>
          </cell>
        </row>
        <row r="4">
          <cell r="F4" t="str">
            <v>.</v>
          </cell>
          <cell r="G4" t="str">
            <v>.</v>
          </cell>
          <cell r="H4" t="str">
            <v>.</v>
          </cell>
          <cell r="N4" t="str">
            <v>.</v>
          </cell>
          <cell r="O4" t="str">
            <v>.</v>
          </cell>
        </row>
        <row r="5">
          <cell r="C5" t="str">
            <v>CONTRACT NO.</v>
          </cell>
          <cell r="F5" t="str">
            <v>RD. 0275</v>
          </cell>
          <cell r="K5" t="str">
            <v>VALUATION AS AT</v>
          </cell>
          <cell r="O5" t="str">
            <v>30th November, 2001</v>
          </cell>
        </row>
        <row r="6">
          <cell r="F6" t="str">
            <v>.</v>
          </cell>
          <cell r="G6" t="str">
            <v>.</v>
          </cell>
          <cell r="N6" t="str">
            <v>.</v>
          </cell>
          <cell r="O6" t="str">
            <v>.</v>
          </cell>
        </row>
        <row r="7">
          <cell r="C7" t="str">
            <v>CONTRACTOR</v>
          </cell>
          <cell r="F7" t="str">
            <v>HAYER BISHAN SINGH &amp; SONS LTD</v>
          </cell>
        </row>
        <row r="8">
          <cell r="F8" t="str">
            <v>.</v>
          </cell>
          <cell r="G8" t="str">
            <v>.</v>
          </cell>
          <cell r="H8" t="str">
            <v>.</v>
          </cell>
        </row>
        <row r="11">
          <cell r="C11" t="str">
            <v xml:space="preserve">TENDER SUM: </v>
          </cell>
          <cell r="E11" t="str">
            <v>K.Shs. 632,486,639.25</v>
          </cell>
          <cell r="H11" t="str">
            <v>REVISED CONTRACT AMOUNT  V.O. No.4 [Feb., 2000] = KSh. 1,930,477,860.00</v>
          </cell>
        </row>
        <row r="13">
          <cell r="H13" t="str">
            <v>TENDER AMOUNT</v>
          </cell>
          <cell r="I13" t="str">
            <v>REVISED CONTRACT</v>
          </cell>
          <cell r="J13"/>
        </row>
        <row r="14">
          <cell r="F14" t="str">
            <v>DESCRIPTION</v>
          </cell>
          <cell r="H14" t="str">
            <v>(INCL. V.O.'s)</v>
          </cell>
          <cell r="I14" t="str">
            <v xml:space="preserve">AMOUNTS ADDENDUM </v>
          </cell>
          <cell r="J14" t="str">
            <v>CERTIFICATES No. 1-52</v>
          </cell>
          <cell r="M14" t="str">
            <v>THIS CERTIFICATE</v>
          </cell>
          <cell r="O14" t="str">
            <v>TOTAL</v>
          </cell>
        </row>
        <row r="15">
          <cell r="I15" t="str">
            <v>No. 4 [Feb. 2000]</v>
          </cell>
        </row>
        <row r="16">
          <cell r="H16" t="str">
            <v>KSh</v>
          </cell>
          <cell r="I16" t="str">
            <v>KSh</v>
          </cell>
          <cell r="J16" t="str">
            <v>KSh</v>
          </cell>
          <cell r="M16" t="str">
            <v>KSh</v>
          </cell>
          <cell r="O16" t="str">
            <v>KSh</v>
          </cell>
        </row>
        <row r="17">
          <cell r="C17" t="str">
            <v>1</v>
          </cell>
          <cell r="E17" t="str">
            <v>GENERAL</v>
          </cell>
          <cell r="H17">
            <v>143931169.40000001</v>
          </cell>
          <cell r="I17">
            <v>316635605</v>
          </cell>
          <cell r="J17">
            <v>278044108.171148</v>
          </cell>
          <cell r="M17">
            <v>5311489.9689999996</v>
          </cell>
          <cell r="O17">
            <v>283355598.14014798</v>
          </cell>
        </row>
        <row r="18">
          <cell r="C18" t="str">
            <v>4</v>
          </cell>
          <cell r="E18" t="str">
            <v>SITE CLEARANCE</v>
          </cell>
          <cell r="H18">
            <v>8710000</v>
          </cell>
          <cell r="I18">
            <v>18000497</v>
          </cell>
          <cell r="J18">
            <v>18123981.350000001</v>
          </cell>
          <cell r="M18">
            <v>152592.65</v>
          </cell>
          <cell r="O18">
            <v>18276574</v>
          </cell>
        </row>
        <row r="19">
          <cell r="C19" t="str">
            <v>5</v>
          </cell>
          <cell r="E19" t="str">
            <v>EARTHWORKS</v>
          </cell>
          <cell r="H19">
            <v>49898800</v>
          </cell>
          <cell r="I19">
            <v>200502629</v>
          </cell>
          <cell r="J19">
            <v>201841744.03999999</v>
          </cell>
          <cell r="M19">
            <v>-1324828.8759999995</v>
          </cell>
          <cell r="O19">
            <v>200516915.164</v>
          </cell>
        </row>
        <row r="20">
          <cell r="C20" t="str">
            <v>7</v>
          </cell>
          <cell r="E20" t="str">
            <v>EXCAVATION &amp; FILLING OF STRUCTURES</v>
          </cell>
          <cell r="H20">
            <v>5372843</v>
          </cell>
          <cell r="I20">
            <v>12290131</v>
          </cell>
          <cell r="J20">
            <v>9665507.8300000001</v>
          </cell>
          <cell r="M20">
            <v>101935.67999999999</v>
          </cell>
          <cell r="O20">
            <v>9767443.5099999998</v>
          </cell>
        </row>
        <row r="21">
          <cell r="C21" t="str">
            <v>8</v>
          </cell>
          <cell r="E21" t="str">
            <v>CULVERTS AND DRAINAGE WORK</v>
          </cell>
          <cell r="H21">
            <v>21943635</v>
          </cell>
          <cell r="I21">
            <v>38208714</v>
          </cell>
          <cell r="J21">
            <v>41146060.810000002</v>
          </cell>
          <cell r="M21">
            <v>-1115029.7200000002</v>
          </cell>
          <cell r="O21">
            <v>40031031.090000004</v>
          </cell>
        </row>
        <row r="22">
          <cell r="C22" t="str">
            <v>9</v>
          </cell>
          <cell r="E22" t="str">
            <v xml:space="preserve">DEVIATIONS </v>
          </cell>
          <cell r="H22">
            <v>5417720</v>
          </cell>
          <cell r="I22">
            <v>22484719</v>
          </cell>
          <cell r="J22">
            <v>21256779.600000001</v>
          </cell>
          <cell r="M22">
            <v>0</v>
          </cell>
          <cell r="O22">
            <v>21256779.600000001</v>
          </cell>
        </row>
        <row r="23">
          <cell r="C23" t="str">
            <v>12</v>
          </cell>
          <cell r="E23" t="str">
            <v>SUB-BASE AND BASE</v>
          </cell>
          <cell r="H23">
            <v>32767000</v>
          </cell>
          <cell r="I23">
            <v>40824339</v>
          </cell>
          <cell r="J23">
            <v>41083466.023999996</v>
          </cell>
          <cell r="M23">
            <v>414285.94199999992</v>
          </cell>
          <cell r="O23">
            <v>41497751.965999998</v>
          </cell>
        </row>
        <row r="24">
          <cell r="C24" t="str">
            <v>14</v>
          </cell>
          <cell r="E24" t="str">
            <v>CEMENT OR LIME STABILIZATION</v>
          </cell>
          <cell r="H24">
            <v>78374870</v>
          </cell>
          <cell r="I24">
            <v>76699036</v>
          </cell>
          <cell r="J24">
            <v>72374340.968400002</v>
          </cell>
          <cell r="M24">
            <v>0</v>
          </cell>
          <cell r="O24">
            <v>72374340.968400002</v>
          </cell>
        </row>
        <row r="25">
          <cell r="C25" t="str">
            <v>15</v>
          </cell>
          <cell r="E25" t="str">
            <v>SURFACE DRESSING</v>
          </cell>
          <cell r="H25">
            <v>31446800</v>
          </cell>
          <cell r="I25">
            <v>38576396</v>
          </cell>
          <cell r="J25">
            <v>38205760.267999999</v>
          </cell>
          <cell r="M25">
            <v>352549.53999999992</v>
          </cell>
          <cell r="O25">
            <v>38558309.807999998</v>
          </cell>
        </row>
        <row r="26">
          <cell r="C26" t="str">
            <v>16</v>
          </cell>
          <cell r="E26" t="str">
            <v>BITUMINOUS MIX WEARING COURSE</v>
          </cell>
          <cell r="H26">
            <v>101445600</v>
          </cell>
          <cell r="I26">
            <v>116542002</v>
          </cell>
          <cell r="J26">
            <v>119282626.5</v>
          </cell>
          <cell r="M26">
            <v>1094845.74</v>
          </cell>
          <cell r="O26">
            <v>120377472.23999999</v>
          </cell>
        </row>
        <row r="27">
          <cell r="C27" t="str">
            <v>17</v>
          </cell>
          <cell r="E27" t="str">
            <v>CONCRETE WORKS</v>
          </cell>
          <cell r="H27">
            <v>10615570</v>
          </cell>
          <cell r="I27">
            <v>37383305</v>
          </cell>
          <cell r="J27">
            <v>33583078.100000001</v>
          </cell>
          <cell r="M27">
            <v>804010.9</v>
          </cell>
          <cell r="O27">
            <v>34387089</v>
          </cell>
        </row>
        <row r="28">
          <cell r="C28" t="str">
            <v>20</v>
          </cell>
          <cell r="E28" t="str">
            <v>ROAD FURNITURE</v>
          </cell>
          <cell r="H28">
            <v>11699070</v>
          </cell>
          <cell r="I28">
            <v>19854092</v>
          </cell>
          <cell r="J28">
            <v>11926619.949999999</v>
          </cell>
          <cell r="M28">
            <v>3185945</v>
          </cell>
          <cell r="O28">
            <v>15112564.949999999</v>
          </cell>
        </row>
        <row r="29">
          <cell r="C29" t="str">
            <v>21</v>
          </cell>
          <cell r="E29" t="str">
            <v>MISCELLANEOUS BRIDGE WORKS</v>
          </cell>
          <cell r="H29">
            <v>1024408</v>
          </cell>
          <cell r="I29">
            <v>1931549</v>
          </cell>
          <cell r="J29">
            <v>1359089.2</v>
          </cell>
          <cell r="M29">
            <v>0</v>
          </cell>
          <cell r="O29">
            <v>1359089.2</v>
          </cell>
        </row>
        <row r="30">
          <cell r="C30" t="str">
            <v>22</v>
          </cell>
          <cell r="E30" t="str">
            <v>DAY WORKS</v>
          </cell>
          <cell r="H30">
            <v>4682540</v>
          </cell>
          <cell r="I30">
            <v>11399825</v>
          </cell>
          <cell r="J30">
            <v>10884515.01</v>
          </cell>
          <cell r="M30">
            <v>21820</v>
          </cell>
          <cell r="O30">
            <v>10906335.01</v>
          </cell>
        </row>
        <row r="34">
          <cell r="G34" t="str">
            <v>VALUE  OF  WORK  DONE</v>
          </cell>
          <cell r="I34">
            <v>951332839</v>
          </cell>
          <cell r="J34">
            <v>898777677.82154822</v>
          </cell>
          <cell r="M34">
            <v>8999616.8249999993</v>
          </cell>
          <cell r="O34">
            <v>907777294.64654803</v>
          </cell>
        </row>
        <row r="36">
          <cell r="O36" t="str">
            <v>MOT &amp; C   10/82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2">
          <cell r="L12">
            <v>0.75</v>
          </cell>
        </row>
        <row r="117">
          <cell r="E117">
            <v>7740.1440000000002</v>
          </cell>
        </row>
        <row r="118">
          <cell r="E118">
            <v>9964.4740000000002</v>
          </cell>
        </row>
        <row r="119">
          <cell r="E119">
            <v>11038.619999999999</v>
          </cell>
        </row>
        <row r="126">
          <cell r="E126">
            <v>1933.288</v>
          </cell>
        </row>
        <row r="268">
          <cell r="E268">
            <v>123.87800000000001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RD OF PAY (2)"/>
      <sheetName val="IPC-49SUMMARY"/>
      <sheetName val="IPC-49a"/>
      <sheetName val="IPC-49b"/>
      <sheetName val="IPC-49SUMWORK"/>
      <sheetName val="IPC-49MAT-ON SITE"/>
      <sheetName val="IPC-49VOP"/>
      <sheetName val="IPC-49TAXES"/>
      <sheetName val="IPC-49TYRES"/>
      <sheetName val="VAT-UNSPECIFIED ITEMS"/>
      <sheetName val="VOP-TAXES BITUMEN (IPC49)"/>
      <sheetName val="VOP REINFORCEMENT"/>
      <sheetName val="VOP-TAXES FUEL&amp;LUB(summary)"/>
      <sheetName val="VOP&amp;TAXES DIESEL(IPC53)"/>
      <sheetName val=" VOP&amp;TAXES LUBRICANTS(IPC49)"/>
      <sheetName val="VOP KEROSENE"/>
      <sheetName val="VOP EXPLOSIVES"/>
      <sheetName val="VOPLUB"/>
      <sheetName val="VOP&amp;TAXES BITUMEN "/>
      <sheetName val="VOP&amp;TAXES PETROL(IPC49)"/>
      <sheetName val="VOP-TAXES CEMENT(IPC49)"/>
      <sheetName val="VOP-LIME"/>
      <sheetName val="IPC-49DUTY&amp;PCITEMS"/>
      <sheetName val="IPC-49DISBURSEMENT"/>
      <sheetName val="IPC-49ADJUSTMENT_Cl70(4)"/>
      <sheetName val="TOTAL RETENTION"/>
      <sheetName val="RECORD OF PAY"/>
      <sheetName val="Sheet2"/>
      <sheetName val="V.O.P-WAGES"/>
      <sheetName val="VOPLABSUM"/>
      <sheetName val="VOPMONSUM"/>
      <sheetName val="VOPWEEKSUM"/>
      <sheetName val="VOPLABMONTHLY"/>
      <sheetName val="vopweek2"/>
      <sheetName val="VOPWEEK"/>
      <sheetName val="Sheet1"/>
      <sheetName val="Rates"/>
      <sheetName val="IPC-55SUMWORK"/>
      <sheetName val="RECORD_OF_PAY_(2)"/>
      <sheetName val="IPC-49MAT-ON_SITE"/>
      <sheetName val="VAT-UNSPECIFIED_ITEMS"/>
      <sheetName val="VOP-TAXES_BITUMEN_(IPC49)"/>
      <sheetName val="VOP_REINFORCEMENT"/>
      <sheetName val="VOP-TAXES_FUEL&amp;LUB(summary)"/>
      <sheetName val="VOP&amp;TAXES_DIESEL(IPC53)"/>
      <sheetName val="_VOP&amp;TAXES_LUBRICANTS(IPC49)"/>
      <sheetName val="VOP_KEROSENE"/>
      <sheetName val="VOP_EXPLOSIVES"/>
      <sheetName val="VOP&amp;TAXES_BITUMEN_"/>
      <sheetName val="VOP&amp;TAXES_PETROL(IPC49)"/>
      <sheetName val="VOP-TAXES_CEMENT(IPC49)"/>
      <sheetName val="TOTAL_RETENTION"/>
      <sheetName val="RECORD_OF_PAY"/>
      <sheetName val="V_O_P-WAGES"/>
    </sheetNames>
    <sheetDataSet>
      <sheetData sheetId="0"/>
      <sheetData sheetId="1"/>
      <sheetData sheetId="2"/>
      <sheetData sheetId="3"/>
      <sheetData sheetId="4">
        <row r="1">
          <cell r="B1"/>
          <cell r="G1" t="str">
            <v>SUMMARY OF WORK DONE</v>
          </cell>
        </row>
        <row r="3">
          <cell r="C3" t="str">
            <v>CONTRACT NAME</v>
          </cell>
          <cell r="F3" t="str">
            <v>BUSIA - MUMIAS ROAD PROJECT</v>
          </cell>
          <cell r="K3" t="str">
            <v>CERTIFICATE NO.</v>
          </cell>
          <cell r="O3">
            <v>54</v>
          </cell>
        </row>
        <row r="4">
          <cell r="F4" t="str">
            <v>.</v>
          </cell>
          <cell r="G4" t="str">
            <v>.</v>
          </cell>
          <cell r="H4" t="str">
            <v>.</v>
          </cell>
          <cell r="N4" t="str">
            <v>.</v>
          </cell>
          <cell r="O4" t="str">
            <v>.</v>
          </cell>
        </row>
        <row r="5">
          <cell r="C5" t="str">
            <v>CONTRACT NO.</v>
          </cell>
          <cell r="F5" t="str">
            <v>RD. 0275</v>
          </cell>
          <cell r="K5" t="str">
            <v>VALUATION AS AT</v>
          </cell>
          <cell r="O5" t="str">
            <v>30th November, 2001</v>
          </cell>
        </row>
        <row r="6">
          <cell r="F6" t="str">
            <v>.</v>
          </cell>
          <cell r="G6" t="str">
            <v>.</v>
          </cell>
          <cell r="N6" t="str">
            <v>.</v>
          </cell>
          <cell r="O6" t="str">
            <v>.</v>
          </cell>
        </row>
        <row r="7">
          <cell r="C7" t="str">
            <v>CONTRACTOR</v>
          </cell>
          <cell r="F7" t="str">
            <v>HAYER BISHAN SINGH &amp; SONS LTD</v>
          </cell>
        </row>
        <row r="8">
          <cell r="F8" t="str">
            <v>.</v>
          </cell>
          <cell r="G8" t="str">
            <v>.</v>
          </cell>
          <cell r="H8" t="str">
            <v>.</v>
          </cell>
        </row>
        <row r="11">
          <cell r="C11" t="str">
            <v xml:space="preserve">TENDER SUM: </v>
          </cell>
          <cell r="E11" t="str">
            <v>K.Shs. 632,486,639.25</v>
          </cell>
          <cell r="H11" t="str">
            <v>REVISED CONTRACT AMOUNT  V.O. No.4 [Feb., 2000] = KSh. 1,930,477,860.00</v>
          </cell>
        </row>
        <row r="13">
          <cell r="H13" t="str">
            <v>TENDER AMOUNT</v>
          </cell>
          <cell r="I13" t="str">
            <v>REVISED CONTRACT</v>
          </cell>
          <cell r="J13"/>
        </row>
        <row r="14">
          <cell r="F14" t="str">
            <v>DESCRIPTION</v>
          </cell>
          <cell r="H14" t="str">
            <v>(INCL. V.O.'s)</v>
          </cell>
          <cell r="I14" t="str">
            <v xml:space="preserve">AMOUNTS ADDENDUM </v>
          </cell>
          <cell r="J14" t="str">
            <v>CERTIFICATES No. 1-52</v>
          </cell>
          <cell r="M14" t="str">
            <v>THIS CERTIFICATE</v>
          </cell>
          <cell r="O14" t="str">
            <v>TOTAL</v>
          </cell>
        </row>
        <row r="15">
          <cell r="I15" t="str">
            <v>No. 4 [Feb. 2000]</v>
          </cell>
        </row>
        <row r="16">
          <cell r="H16" t="str">
            <v>KSh</v>
          </cell>
          <cell r="I16" t="str">
            <v>KSh</v>
          </cell>
          <cell r="J16" t="str">
            <v>KSh</v>
          </cell>
          <cell r="M16" t="str">
            <v>KSh</v>
          </cell>
          <cell r="O16" t="str">
            <v>KSh</v>
          </cell>
        </row>
        <row r="17">
          <cell r="C17" t="str">
            <v>1</v>
          </cell>
          <cell r="E17" t="str">
            <v>GENERAL</v>
          </cell>
          <cell r="H17">
            <v>143931169.40000001</v>
          </cell>
          <cell r="I17">
            <v>316635605</v>
          </cell>
          <cell r="J17">
            <v>278044108.171148</v>
          </cell>
          <cell r="M17">
            <v>5311489.9689999996</v>
          </cell>
          <cell r="O17">
            <v>283355598.14014798</v>
          </cell>
        </row>
        <row r="18">
          <cell r="C18" t="str">
            <v>4</v>
          </cell>
          <cell r="E18" t="str">
            <v>SITE CLEARANCE</v>
          </cell>
          <cell r="H18">
            <v>8710000</v>
          </cell>
          <cell r="I18">
            <v>18000497</v>
          </cell>
          <cell r="J18">
            <v>18123981.350000001</v>
          </cell>
          <cell r="M18">
            <v>152592.65</v>
          </cell>
          <cell r="O18">
            <v>18276574</v>
          </cell>
        </row>
        <row r="19">
          <cell r="C19" t="str">
            <v>5</v>
          </cell>
          <cell r="E19" t="str">
            <v>EARTHWORKS</v>
          </cell>
          <cell r="H19">
            <v>49898800</v>
          </cell>
          <cell r="I19">
            <v>200502629</v>
          </cell>
          <cell r="J19">
            <v>201841744.03999999</v>
          </cell>
          <cell r="M19">
            <v>-1324828.8759999995</v>
          </cell>
          <cell r="O19">
            <v>200516915.164</v>
          </cell>
        </row>
        <row r="20">
          <cell r="C20" t="str">
            <v>7</v>
          </cell>
          <cell r="E20" t="str">
            <v>EXCAVATION &amp; FILLING OF STRUCTURES</v>
          </cell>
          <cell r="H20">
            <v>5372843</v>
          </cell>
          <cell r="I20">
            <v>12290131</v>
          </cell>
          <cell r="J20">
            <v>9665507.8300000001</v>
          </cell>
          <cell r="M20">
            <v>101935.67999999999</v>
          </cell>
          <cell r="O20">
            <v>9767443.5099999998</v>
          </cell>
        </row>
        <row r="21">
          <cell r="C21" t="str">
            <v>8</v>
          </cell>
          <cell r="E21" t="str">
            <v>CULVERTS AND DRAINAGE WORK</v>
          </cell>
          <cell r="H21">
            <v>21943635</v>
          </cell>
          <cell r="I21">
            <v>38208714</v>
          </cell>
          <cell r="J21">
            <v>41146060.810000002</v>
          </cell>
          <cell r="M21">
            <v>-1115029.7200000002</v>
          </cell>
          <cell r="O21">
            <v>40031031.090000004</v>
          </cell>
        </row>
        <row r="22">
          <cell r="C22" t="str">
            <v>9</v>
          </cell>
          <cell r="E22" t="str">
            <v xml:space="preserve">DEVIATIONS </v>
          </cell>
          <cell r="H22">
            <v>5417720</v>
          </cell>
          <cell r="I22">
            <v>22484719</v>
          </cell>
          <cell r="J22">
            <v>21256779.600000001</v>
          </cell>
          <cell r="M22">
            <v>0</v>
          </cell>
          <cell r="O22">
            <v>21256779.600000001</v>
          </cell>
        </row>
        <row r="23">
          <cell r="C23" t="str">
            <v>12</v>
          </cell>
          <cell r="E23" t="str">
            <v>SUB-BASE AND BASE</v>
          </cell>
          <cell r="H23">
            <v>32767000</v>
          </cell>
          <cell r="I23">
            <v>40824339</v>
          </cell>
          <cell r="J23">
            <v>41083466.023999996</v>
          </cell>
          <cell r="M23">
            <v>414285.94199999992</v>
          </cell>
          <cell r="O23">
            <v>41497751.965999998</v>
          </cell>
        </row>
        <row r="24">
          <cell r="C24" t="str">
            <v>14</v>
          </cell>
          <cell r="E24" t="str">
            <v>CEMENT OR LIME STABILIZATION</v>
          </cell>
          <cell r="H24">
            <v>78374870</v>
          </cell>
          <cell r="I24">
            <v>76699036</v>
          </cell>
          <cell r="J24">
            <v>72374340.968400002</v>
          </cell>
          <cell r="M24">
            <v>0</v>
          </cell>
          <cell r="O24">
            <v>72374340.968400002</v>
          </cell>
        </row>
        <row r="25">
          <cell r="C25" t="str">
            <v>15</v>
          </cell>
          <cell r="E25" t="str">
            <v>SURFACE DRESSING</v>
          </cell>
          <cell r="H25">
            <v>31446800</v>
          </cell>
          <cell r="I25">
            <v>38576396</v>
          </cell>
          <cell r="J25">
            <v>38205760.267999999</v>
          </cell>
          <cell r="M25">
            <v>352549.53999999992</v>
          </cell>
          <cell r="O25">
            <v>38558309.807999998</v>
          </cell>
        </row>
        <row r="26">
          <cell r="C26" t="str">
            <v>16</v>
          </cell>
          <cell r="E26" t="str">
            <v>BITUMINOUS MIX WEARING COURSE</v>
          </cell>
          <cell r="H26">
            <v>101445600</v>
          </cell>
          <cell r="I26">
            <v>116542002</v>
          </cell>
          <cell r="J26">
            <v>119282626.5</v>
          </cell>
          <cell r="M26">
            <v>1094845.74</v>
          </cell>
          <cell r="O26">
            <v>120377472.23999999</v>
          </cell>
        </row>
        <row r="27">
          <cell r="C27" t="str">
            <v>17</v>
          </cell>
          <cell r="E27" t="str">
            <v>CONCRETE WORKS</v>
          </cell>
          <cell r="H27">
            <v>10615570</v>
          </cell>
          <cell r="I27">
            <v>37383305</v>
          </cell>
          <cell r="J27">
            <v>33583078.100000001</v>
          </cell>
          <cell r="M27">
            <v>804010.9</v>
          </cell>
          <cell r="O27">
            <v>34387089</v>
          </cell>
        </row>
        <row r="28">
          <cell r="C28" t="str">
            <v>20</v>
          </cell>
          <cell r="E28" t="str">
            <v>ROAD FURNITURE</v>
          </cell>
          <cell r="H28">
            <v>11699070</v>
          </cell>
          <cell r="I28">
            <v>19854092</v>
          </cell>
          <cell r="J28">
            <v>11926619.949999999</v>
          </cell>
          <cell r="M28">
            <v>3185945</v>
          </cell>
          <cell r="O28">
            <v>15112564.949999999</v>
          </cell>
        </row>
        <row r="29">
          <cell r="C29" t="str">
            <v>21</v>
          </cell>
          <cell r="E29" t="str">
            <v>MISCELLANEOUS BRIDGE WORKS</v>
          </cell>
          <cell r="H29">
            <v>1024408</v>
          </cell>
          <cell r="I29">
            <v>1931549</v>
          </cell>
          <cell r="J29">
            <v>1359089.2</v>
          </cell>
          <cell r="M29">
            <v>0</v>
          </cell>
          <cell r="O29">
            <v>1359089.2</v>
          </cell>
        </row>
        <row r="30">
          <cell r="C30" t="str">
            <v>22</v>
          </cell>
          <cell r="E30" t="str">
            <v>DAY WORKS</v>
          </cell>
          <cell r="H30">
            <v>4682540</v>
          </cell>
          <cell r="I30">
            <v>11399825</v>
          </cell>
          <cell r="J30">
            <v>10884515.01</v>
          </cell>
          <cell r="M30">
            <v>21820</v>
          </cell>
          <cell r="O30">
            <v>10906335.01</v>
          </cell>
        </row>
        <row r="34">
          <cell r="G34" t="str">
            <v>VALUE  OF  WORK  DONE</v>
          </cell>
          <cell r="I34">
            <v>951332839</v>
          </cell>
          <cell r="J34">
            <v>898777677.82154822</v>
          </cell>
          <cell r="M34">
            <v>8999616.8249999993</v>
          </cell>
          <cell r="O34">
            <v>907777294.64654803</v>
          </cell>
        </row>
        <row r="36">
          <cell r="O36" t="str">
            <v>MOT &amp; C   10/82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打印说明"/>
      <sheetName val="PAYMENT CURRENCIES"/>
      <sheetName val="BOQ"/>
      <sheetName val="Sheet3"/>
      <sheetName val="Sheet4"/>
      <sheetName val="SUMMARY1"/>
      <sheetName val="djfx"/>
      <sheetName val="材料"/>
      <sheetName val="设备台班"/>
      <sheetName val="基础数据"/>
      <sheetName val="4标价组成"/>
      <sheetName val="摊销费"/>
      <sheetName val="人员工资表"/>
      <sheetName val="混凝土配合比"/>
      <sheetName val="沙砾料价格表"/>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2">
          <cell r="L12">
            <v>0.75</v>
          </cell>
        </row>
        <row r="117">
          <cell r="E117">
            <v>7740.1440000000002</v>
          </cell>
        </row>
        <row r="119">
          <cell r="E119">
            <v>11038.619999999999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ll No.1"/>
      <sheetName val="Bill No.2"/>
      <sheetName val="Bill No.3"/>
      <sheetName val="Bill No.4"/>
      <sheetName val="Sewerage BoQ Summary"/>
      <sheetName val="4.3 Payment Currencies"/>
      <sheetName val="4标价组成表"/>
      <sheetName val="BOQ2-3"/>
      <sheetName val="djfx"/>
      <sheetName val="配合比"/>
      <sheetName val="2设备台班"/>
      <sheetName val="3摊销费"/>
      <sheetName val="材料"/>
      <sheetName val="基础数据"/>
      <sheetName val="人员工资表"/>
      <sheetName val="工程师需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efreshError="1">
        <row r="117">
          <cell r="E117">
            <v>7740.1440000000002</v>
          </cell>
        </row>
        <row r="268">
          <cell r="E268">
            <v>123.87800000000001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KR1"/>
      <sheetName val="Collection Sheet(KR1)"/>
      <sheetName val="Bill No. KR2"/>
      <sheetName val="Collection Sheet (KR2)"/>
      <sheetName val="NZe-BOQ KR3"/>
      <sheetName val="Collection Sheet NZe-BOQ KR3"/>
      <sheetName val="Bill No. KR4"/>
      <sheetName val="Collection Sheet (KR4)"/>
      <sheetName val="Line CFe-BOQ KR5"/>
      <sheetName val="Collection Sheet CFe-BOQ KR5"/>
      <sheetName val="Line KMISC1-BOQ KR6"/>
      <sheetName val="Collection Sheet KMISC1-BOQ KR6"/>
      <sheetName val="Line NCe-BOQ KR7"/>
      <sheetName val="Collection Sheet NCe-BOQ KR7"/>
      <sheetName val="Line TWRM-BOQ KR8"/>
      <sheetName val="Collection Sheet TWRM-BOQ KR8"/>
      <sheetName val="Line KAe5-BOQ KR9"/>
      <sheetName val="Collection Sheet KAe5-BOQ KR9"/>
      <sheetName val="Line Barst-BOQ KR10"/>
      <sheetName val="Collection Sheet Barst-BOQ KR10"/>
      <sheetName val="Line KAe3-BOQ KR11"/>
      <sheetName val="Collection Sheet KAe3-BO KR11"/>
      <sheetName val="Line SC2e-BOQ KR12"/>
      <sheetName val="Collection Sheet SC2e-BOQ KR12"/>
      <sheetName val="Line KEAV-BOQ KR13"/>
      <sheetName val="Collection Sheet KEAV -BOQ KR13"/>
      <sheetName val="Line MISC2-BOQ KR14"/>
      <sheetName val="Collection Sheet MISC2-BOQ KR14"/>
      <sheetName val="Line MOIST-BOQ KR15"/>
      <sheetName val="Collection Sheet MOIST-BOQ KR15"/>
      <sheetName val="Line SC3e-BOQ KR16"/>
      <sheetName val="Collection Sheet SC3e-KR16"/>
      <sheetName val="Line SC3e-1-BOQ KR17"/>
      <sheetName val="Collection Sheet SC3e-1-BQ KR17"/>
      <sheetName val="Line NZe1-BOQ KR18"/>
      <sheetName val="Collection Sheet NZE1-BOQ KR18"/>
      <sheetName val="BILL NO KR19"/>
      <sheetName val="Collection Sheet (KR19)"/>
      <sheetName val="Bill No. KR20"/>
      <sheetName val="Collection Sheet (KR20)"/>
      <sheetName val="Bill No. KR21"/>
      <sheetName val="Collection Sheet(KR21)"/>
      <sheetName val="Bill No. KR22"/>
      <sheetName val="Collection Sheet(KR22)"/>
      <sheetName val="Bill No. KR23"/>
      <sheetName val="Collection Sheet (23)"/>
      <sheetName val="Bill NO. KR24"/>
      <sheetName val="Collection Sheet (3)kr24"/>
      <sheetName val="Bill No. KR25"/>
      <sheetName val="Collection Sheet (4)Kr25"/>
      <sheetName val="Bill No. KR26"/>
      <sheetName val="Collection Sheet (5)Kre26"/>
      <sheetName val="Bill No. KR27"/>
      <sheetName val="COLLECTION SHEET "/>
      <sheetName val="BILL NO. KR28"/>
      <sheetName val="Collection Sheet ( KR28"/>
      <sheetName val="Bill No. KR29"/>
      <sheetName val="Collection Sheet KR29"/>
      <sheetName val="Bill No. KR30"/>
      <sheetName val="COLLECTION SHEET (KR30)"/>
      <sheetName val="BILL NO KDI"/>
      <sheetName val="COLLECTION SHEET (6)"/>
    </sheetNames>
    <sheetDataSet>
      <sheetData sheetId="0">
        <row r="1">
          <cell r="J1">
            <v>72.954400000000007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KR1"/>
      <sheetName val="Collection Sheet(KR1)"/>
      <sheetName val="Bill No. KR2"/>
      <sheetName val="Collection Sheet (KR2)"/>
      <sheetName val="NZe-BOQ KR3"/>
      <sheetName val="Collection Sheet NZe-BOQ KR3"/>
      <sheetName val="Bill No. KR4"/>
      <sheetName val="Collection Sheet (KR4)"/>
      <sheetName val="Line CFe-BOQ KR5"/>
      <sheetName val="Collection Sheet CFe-BOQ KR5"/>
      <sheetName val="Line KMISC1-BOQ KR6"/>
      <sheetName val="Collection Sheet KMISC1-BOQ KR6"/>
      <sheetName val="Line NCe-BOQ KR7"/>
      <sheetName val="Collection Sheet NCe-BOQ KR7"/>
      <sheetName val="Line TWRM-BOQ KR8"/>
      <sheetName val="Collection Sheet TWRM-BOQ KR8"/>
      <sheetName val="Line KAe5-BOQ KR9"/>
      <sheetName val="Collection Sheet KAe5-BOQ KR9"/>
      <sheetName val="Line Barst-BOQ KR10"/>
      <sheetName val="Collection Sheet Barst-BOQ KR10"/>
      <sheetName val="Line KAe3-BOQ KR11"/>
      <sheetName val="Collection Sheet KAe3-BO KR11"/>
      <sheetName val="Line SC2e-BOQ KR12"/>
      <sheetName val="Collection Sheet SC2e-BOQ KR12"/>
      <sheetName val="Line KEAV-BOQ KR13"/>
      <sheetName val="Collection Sheet KEAV -BOQ KR13"/>
      <sheetName val="Line MISC2-BOQ KR14"/>
      <sheetName val="Collection Sheet MISC2-BOQ KR14"/>
      <sheetName val="Line MOIST-BOQ KR15"/>
      <sheetName val="Collection Sheet MOIST-BOQ KR15"/>
      <sheetName val="Line SC3e-BOQ KR16"/>
      <sheetName val="Collection Sheet SC3e-KR16"/>
      <sheetName val="Line SC3e-1-BOQ KR17"/>
      <sheetName val="Collection Sheet SC3e-1-BQ KR17"/>
      <sheetName val="Line NZe1-BOQ KR18"/>
      <sheetName val="Collection Sheet NZE1-BOQ KR18"/>
      <sheetName val="BILL NO KR19"/>
      <sheetName val="Collection Sheet (KR19)"/>
      <sheetName val="Bill No. KR20"/>
      <sheetName val="Collection Sheet (KR20)"/>
      <sheetName val="Bill No. KR21"/>
      <sheetName val="Collection Sheet(KR21)"/>
      <sheetName val="Bill No. KR22"/>
      <sheetName val="Collection Sheet(KR22)"/>
      <sheetName val="Bill No. KR23"/>
      <sheetName val="Collection Sheet (23)"/>
      <sheetName val="Bill NO. KR24"/>
      <sheetName val="Collection Sheet (3)kr24"/>
      <sheetName val="Bill No. KR25"/>
      <sheetName val="Collection Sheet (4)Kr25"/>
      <sheetName val="Bill No. KR26"/>
      <sheetName val="Collection Sheet (5)Kre26"/>
      <sheetName val="Bill No. KR27"/>
      <sheetName val="COLLECTION SHEET "/>
      <sheetName val="BILL NO. KR28"/>
      <sheetName val="Collection Sheet ( KR28"/>
      <sheetName val="Bill No. KR29"/>
      <sheetName val="Collection Sheet KR29"/>
      <sheetName val="Bill No. KR30"/>
      <sheetName val="COLLECTION SHEET (KR30)"/>
      <sheetName val="BILL NO KDI"/>
      <sheetName val="COLLECTION SHEET (6)"/>
      <sheetName val="Date"/>
      <sheetName val="IPC-49SUMWORK"/>
      <sheetName val="IPC-55SUMWORK"/>
      <sheetName val="Sheet1"/>
      <sheetName val="Collection_Sheet(KR1)"/>
      <sheetName val="Bill_No__KR2"/>
      <sheetName val="Collection_Sheet_(KR2)"/>
      <sheetName val="NZe-BOQ_KR3"/>
      <sheetName val="Collection_Sheet_NZe-BOQ_KR3"/>
      <sheetName val="Bill_No__KR4"/>
      <sheetName val="Collection_Sheet_(KR4)"/>
      <sheetName val="Line_CFe-BOQ_KR5"/>
      <sheetName val="Collection_Sheet_CFe-BOQ_KR5"/>
      <sheetName val="Line_KMISC1-BOQ_KR6"/>
      <sheetName val="Collection_Sheet_KMISC1-BOQ_KR6"/>
      <sheetName val="Line_NCe-BOQ_KR7"/>
      <sheetName val="Collection_Sheet_NCe-BOQ_KR7"/>
      <sheetName val="Line_TWRM-BOQ_KR8"/>
      <sheetName val="Collection_Sheet_TWRM-BOQ_KR8"/>
      <sheetName val="Line_KAe5-BOQ_KR9"/>
      <sheetName val="Collection_Sheet_KAe5-BOQ_KR9"/>
      <sheetName val="Line_Barst-BOQ_KR10"/>
      <sheetName val="Collection_Sheet_Barst-BOQ_KR10"/>
      <sheetName val="Line_KAe3-BOQ_KR11"/>
      <sheetName val="Collection_Sheet_KAe3-BO_KR11"/>
      <sheetName val="Line_SC2e-BOQ_KR12"/>
      <sheetName val="Collection_Sheet_SC2e-BOQ_KR12"/>
      <sheetName val="Line_KEAV-BOQ_KR13"/>
      <sheetName val="Collection_Sheet_KEAV_-BOQ_KR13"/>
      <sheetName val="Line_MISC2-BOQ_KR14"/>
      <sheetName val="Collection_Sheet_MISC2-BOQ_KR14"/>
      <sheetName val="Line_MOIST-BOQ_KR15"/>
      <sheetName val="Collection_Sheet_MOIST-BOQ_KR15"/>
      <sheetName val="Line_SC3e-BOQ_KR16"/>
      <sheetName val="Collection_Sheet_SC3e-KR16"/>
      <sheetName val="Line_SC3e-1-BOQ_KR17"/>
      <sheetName val="Collection_Sheet_SC3e-1-BQ_KR17"/>
      <sheetName val="Line_NZe1-BOQ_KR18"/>
      <sheetName val="Collection_Sheet_NZE1-BOQ_KR18"/>
      <sheetName val="BILL_NO_KR19"/>
      <sheetName val="Collection_Sheet_(KR19)"/>
      <sheetName val="Bill_No__KR20"/>
      <sheetName val="Collection_Sheet_(KR20)"/>
      <sheetName val="Bill_No__KR21"/>
      <sheetName val="Collection_Sheet(KR21)"/>
      <sheetName val="Bill_No__KR22"/>
      <sheetName val="Collection_Sheet(KR22)"/>
      <sheetName val="Bill_No__KR23"/>
      <sheetName val="Collection_Sheet_(23)"/>
      <sheetName val="Bill_NO__KR24"/>
      <sheetName val="Collection_Sheet_(3)kr24"/>
      <sheetName val="Bill_No__KR25"/>
      <sheetName val="Collection_Sheet_(4)Kr25"/>
      <sheetName val="Bill_No__KR26"/>
      <sheetName val="Collection_Sheet_(5)Kre26"/>
      <sheetName val="Bill_No__KR27"/>
      <sheetName val="COLLECTION_SHEET_"/>
      <sheetName val="BILL_NO__KR28"/>
      <sheetName val="Collection_Sheet_(_KR28"/>
      <sheetName val="Bill_No__KR29"/>
      <sheetName val="Collection_Sheet_KR29"/>
      <sheetName val="Bill_No__KR30"/>
      <sheetName val="COLLECTION_SHEET_(KR30)"/>
      <sheetName val="BILL_NO_KDI"/>
      <sheetName val="COLLECTION_SHEET_(6)"/>
    </sheetNames>
    <sheetDataSet>
      <sheetData sheetId="0">
        <row r="1">
          <cell r="J1">
            <v>72.954400000000007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2">
          <cell r="L12">
            <v>0.75</v>
          </cell>
        </row>
        <row r="118">
          <cell r="E118">
            <v>9964.4740000000002</v>
          </cell>
        </row>
        <row r="126">
          <cell r="E126">
            <v>1933.288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 val="IPC-49SUMWORK"/>
      <sheetName val="IPC-55SUMWORK"/>
      <sheetName val="Bill No. 5.5 (2)"/>
      <sheetName val="Collection Sheet 5.5 (2)"/>
      <sheetName val="Sheet2"/>
      <sheetName val="Bill_No__B1"/>
      <sheetName val="COLLECTION_SHEET_(B1)"/>
      <sheetName val="Bill_No__B2"/>
      <sheetName val="COLLECTION_SHEET_(B2)"/>
      <sheetName val="Bill_No__B3"/>
      <sheetName val="COLLECTION_SHEET_(B_3)"/>
      <sheetName val="Bill_No__B4"/>
      <sheetName val="COLLECTION_SHEET_(B_4)"/>
      <sheetName val="Bill_No_B5_"/>
      <sheetName val="COLLECTION_SHEET_(B5)"/>
      <sheetName val="Bill_No__B6"/>
      <sheetName val="COLLECTION_SHEET_(B6)"/>
      <sheetName val="Bill_No__B7"/>
      <sheetName val="COLLECTION_SHEET_(B7)"/>
      <sheetName val="Bill_No__B8"/>
      <sheetName val="COLLECTION_SHEET_(B8)"/>
      <sheetName val="_Bill_No__B9"/>
      <sheetName val="COLLECTION_SHEET_(B9)"/>
      <sheetName val="_Bill_No__B10"/>
      <sheetName val="COLLECTION_SHEET_(B10)"/>
      <sheetName val="Bill_No__B11"/>
      <sheetName val="COLLECTION_SHEET_(B11)"/>
      <sheetName val="Bill_No__12"/>
      <sheetName val="COLLECTION_SHEET_(B12)"/>
      <sheetName val="Bill_No__13"/>
      <sheetName val="COLLECTION_SHEET_(B13)"/>
      <sheetName val="Bill_No__B14"/>
      <sheetName val="COLLECTION_SHEET_(B14)"/>
      <sheetName val="Bill_No__B15"/>
      <sheetName val="COLLECTION_SHEET_(B15)"/>
      <sheetName val="Sheet1"/>
    </sheetNames>
    <sheetDataSet>
      <sheetData sheetId="0">
        <row r="12">
          <cell r="L12">
            <v>0.75</v>
          </cell>
        </row>
        <row r="118">
          <cell r="E118">
            <v>9964.4740000000002</v>
          </cell>
        </row>
        <row r="126">
          <cell r="E126">
            <v>1933.288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ow r="118">
          <cell r="E118">
            <v>0</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WR1 -BOQ"/>
      <sheetName val="Collection Sheet-WR1"/>
      <sheetName val="WR2 - BOQ"/>
      <sheetName val="Collection Sheet- WR2"/>
      <sheetName val="WR3-BOQ"/>
      <sheetName val="Collection Sheet-WR3"/>
      <sheetName val="WR4 - BOQ"/>
      <sheetName val="Collection Sheet - WR4"/>
      <sheetName val="WR5 - BOQ"/>
      <sheetName val="Collection Sheet - WR5"/>
      <sheetName val="WR6 - BOQ"/>
      <sheetName val="Collection Sheet - WR6"/>
      <sheetName val="WR7 - BOQ"/>
      <sheetName val="COLLECTION SHEET- WR7"/>
      <sheetName val="WR8 - BOQ"/>
      <sheetName val="Collection Sheet - WR8"/>
      <sheetName val="WR9 - BOQ"/>
      <sheetName val="Collection Sheet - WR9"/>
      <sheetName val="WR10 - BOQ"/>
      <sheetName val="Collection Sheet - WR 10"/>
      <sheetName val="BILL NO WDI"/>
      <sheetName val="COLLECTION SHEET"/>
    </sheetNames>
    <sheetDataSet>
      <sheetData sheetId="0">
        <row r="282">
          <cell r="E282">
            <v>1874.0400000000002</v>
          </cell>
        </row>
        <row r="283">
          <cell r="E283">
            <v>3298.2000000000003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2">
          <cell r="L12">
            <v>0.75</v>
          </cell>
        </row>
        <row r="117">
          <cell r="E117">
            <v>7740.1440000000002</v>
          </cell>
        </row>
        <row r="118">
          <cell r="E118">
            <v>9964.4740000000002</v>
          </cell>
        </row>
        <row r="119">
          <cell r="E119">
            <v>11038.619999999999</v>
          </cell>
        </row>
        <row r="126">
          <cell r="E126">
            <v>1933.288</v>
          </cell>
        </row>
        <row r="268">
          <cell r="E268">
            <v>123.87800000000001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efreshError="1">
        <row r="117">
          <cell r="E117">
            <v>7740.1440000000002</v>
          </cell>
        </row>
        <row r="268">
          <cell r="E268">
            <v>123.87800000000001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2">
          <cell r="L12">
            <v>0.75</v>
          </cell>
        </row>
        <row r="117">
          <cell r="E117">
            <v>7740.1440000000002</v>
          </cell>
        </row>
        <row r="118">
          <cell r="E118">
            <v>9964.4740000000002</v>
          </cell>
        </row>
        <row r="119">
          <cell r="E119">
            <v>11038.619999999999</v>
          </cell>
        </row>
        <row r="126">
          <cell r="E126">
            <v>1933.288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 val="Sheet1"/>
    </sheetNames>
    <sheetDataSet>
      <sheetData sheetId="0" refreshError="1">
        <row r="12">
          <cell r="L12">
            <v>0.75</v>
          </cell>
        </row>
        <row r="117">
          <cell r="E117">
            <v>7740.1440000000002</v>
          </cell>
        </row>
        <row r="118">
          <cell r="E118">
            <v>9964.4740000000002</v>
          </cell>
        </row>
        <row r="119">
          <cell r="E119">
            <v>11038.619999999999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2">
          <cell r="L12">
            <v>0.75</v>
          </cell>
        </row>
        <row r="117">
          <cell r="E117">
            <v>7740.1440000000002</v>
          </cell>
        </row>
        <row r="118">
          <cell r="E118">
            <v>9964.4740000000002</v>
          </cell>
        </row>
        <row r="119">
          <cell r="E119">
            <v>11038.619999999999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s>
    <sheetDataSet>
      <sheetData sheetId="0">
        <row r="12">
          <cell r="L12">
            <v>0.75</v>
          </cell>
        </row>
        <row r="117">
          <cell r="E117">
            <v>7740.1440000000002</v>
          </cell>
        </row>
        <row r="118">
          <cell r="E118">
            <v>9964.4740000000002</v>
          </cell>
        </row>
        <row r="119">
          <cell r="E119">
            <v>11038.619999999999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tes"/>
      <sheetName val="Bill No. B1"/>
      <sheetName val="COLLECTION SHEET (B1)"/>
      <sheetName val="Bill No. B2"/>
      <sheetName val="COLLECTION SHEET (B2)"/>
      <sheetName val="Bill No. B3"/>
      <sheetName val="COLLECTION SHEET (B 3)"/>
      <sheetName val="Bill No. B4"/>
      <sheetName val="COLLECTION SHEET (B 4)"/>
      <sheetName val="Bill No.B5 "/>
      <sheetName val="COLLECTION SHEET (B5)"/>
      <sheetName val="Bill No. B6"/>
      <sheetName val="COLLECTION SHEET (B6)"/>
      <sheetName val="Bill No. B7"/>
      <sheetName val="COLLECTION SHEET (B7)"/>
      <sheetName val="Bill No. B8"/>
      <sheetName val="COLLECTION SHEET (B8)"/>
      <sheetName val=" Bill No. B9"/>
      <sheetName val="COLLECTION SHEET (B9)"/>
      <sheetName val=" Bill No. B10"/>
      <sheetName val="COLLECTION SHEET (B10)"/>
      <sheetName val="Bill No. B11"/>
      <sheetName val="COLLECTION SHEET (B11)"/>
      <sheetName val="Bill No. 12"/>
      <sheetName val="COLLECTION SHEET (B12)"/>
      <sheetName val="Bill No. 13"/>
      <sheetName val="COLLECTION SHEET (B13)"/>
      <sheetName val="Bill No. B14"/>
      <sheetName val="COLLECTION SHEET (B14)"/>
      <sheetName val="Bill No. B15"/>
      <sheetName val="COLLECTION SHEET (B15)"/>
      <sheetName val="Bill_No__B1"/>
      <sheetName val="COLLECTION_SHEET_(B1)"/>
      <sheetName val="Bill_No__B2"/>
      <sheetName val="COLLECTION_SHEET_(B2)"/>
      <sheetName val="Bill_No__B3"/>
      <sheetName val="COLLECTION_SHEET_(B_3)"/>
      <sheetName val="Bill_No__B4"/>
      <sheetName val="COLLECTION_SHEET_(B_4)"/>
      <sheetName val="Bill_No_B5_"/>
      <sheetName val="COLLECTION_SHEET_(B5)"/>
      <sheetName val="Bill_No__B6"/>
      <sheetName val="COLLECTION_SHEET_(B6)"/>
      <sheetName val="Bill_No__B7"/>
      <sheetName val="COLLECTION_SHEET_(B7)"/>
      <sheetName val="Bill_No__B8"/>
      <sheetName val="COLLECTION_SHEET_(B8)"/>
      <sheetName val="_Bill_No__B9"/>
      <sheetName val="COLLECTION_SHEET_(B9)"/>
      <sheetName val="_Bill_No__B10"/>
      <sheetName val="COLLECTION_SHEET_(B10)"/>
      <sheetName val="Bill_No__B11"/>
      <sheetName val="COLLECTION_SHEET_(B11)"/>
      <sheetName val="Bill_No__12"/>
      <sheetName val="COLLECTION_SHEET_(B12)"/>
      <sheetName val="Bill_No__13"/>
      <sheetName val="COLLECTION_SHEET_(B13)"/>
      <sheetName val="Bill_No__B14"/>
      <sheetName val="COLLECTION_SHEET_(B14)"/>
      <sheetName val="Bill_No__B15"/>
      <sheetName val="COLLECTION_SHEET_(B15)"/>
      <sheetName val="Bill_No__B12"/>
      <sheetName val="COLLECTION_SHEET_(B1)1"/>
      <sheetName val="Bill_No__B21"/>
      <sheetName val="COLLECTION_SHEET_(B2)1"/>
      <sheetName val="Bill_No__B31"/>
      <sheetName val="COLLECTION_SHEET_(B_3)1"/>
      <sheetName val="Bill_No__B41"/>
      <sheetName val="COLLECTION_SHEET_(B_4)1"/>
      <sheetName val="Bill_No_B5_1"/>
      <sheetName val="COLLECTION_SHEET_(B5)1"/>
      <sheetName val="Bill_No__B61"/>
      <sheetName val="COLLECTION_SHEET_(B6)1"/>
      <sheetName val="Bill_No__B71"/>
      <sheetName val="COLLECTION_SHEET_(B7)1"/>
      <sheetName val="Bill_No__B81"/>
      <sheetName val="COLLECTION_SHEET_(B8)1"/>
      <sheetName val="_Bill_No__B91"/>
      <sheetName val="COLLECTION_SHEET_(B9)1"/>
      <sheetName val="_Bill_No__B101"/>
      <sheetName val="COLLECTION_SHEET_(B10)1"/>
      <sheetName val="Bill_No__B111"/>
      <sheetName val="COLLECTION_SHEET_(B11)1"/>
      <sheetName val="Bill_No__121"/>
      <sheetName val="COLLECTION_SHEET_(B12)1"/>
      <sheetName val="Bill_No__131"/>
      <sheetName val="COLLECTION_SHEET_(B13)1"/>
      <sheetName val="Bill_No__B141"/>
      <sheetName val="COLLECTION_SHEET_(B14)1"/>
      <sheetName val="Bill_No__B151"/>
      <sheetName val="COLLECTION_SHEET_(B15)1"/>
      <sheetName val="Bill_No__B13"/>
      <sheetName val="COLLECTION_SHEET_(B1)2"/>
      <sheetName val="Bill_No__B22"/>
      <sheetName val="COLLECTION_SHEET_(B2)2"/>
      <sheetName val="Bill_No__B32"/>
      <sheetName val="COLLECTION_SHEET_(B_3)2"/>
      <sheetName val="Bill_No__B42"/>
      <sheetName val="COLLECTION_SHEET_(B_4)2"/>
      <sheetName val="Bill_No_B5_2"/>
      <sheetName val="COLLECTION_SHEET_(B5)2"/>
      <sheetName val="Bill_No__B62"/>
      <sheetName val="COLLECTION_SHEET_(B6)2"/>
      <sheetName val="Bill_No__B72"/>
      <sheetName val="COLLECTION_SHEET_(B7)2"/>
      <sheetName val="Bill_No__B82"/>
      <sheetName val="COLLECTION_SHEET_(B8)2"/>
      <sheetName val="_Bill_No__B92"/>
      <sheetName val="COLLECTION_SHEET_(B9)2"/>
      <sheetName val="_Bill_No__B102"/>
      <sheetName val="COLLECTION_SHEET_(B10)2"/>
      <sheetName val="Bill_No__B112"/>
      <sheetName val="COLLECTION_SHEET_(B11)2"/>
      <sheetName val="Bill_No__122"/>
      <sheetName val="COLLECTION_SHEET_(B12)2"/>
      <sheetName val="Bill_No__132"/>
      <sheetName val="COLLECTION_SHEET_(B13)2"/>
      <sheetName val="Bill_No__B142"/>
      <sheetName val="COLLECTION_SHEET_(B14)2"/>
      <sheetName val="Bill_No__B152"/>
      <sheetName val="COLLECTION_SHEET_(B15)2"/>
      <sheetName val="Bill_No__B16"/>
      <sheetName val="COLLECTION_SHEET_(B1)3"/>
      <sheetName val="Bill_No__B23"/>
      <sheetName val="COLLECTION_SHEET_(B2)3"/>
      <sheetName val="Bill_No__B33"/>
      <sheetName val="COLLECTION_SHEET_(B_3)3"/>
      <sheetName val="Bill_No__B43"/>
      <sheetName val="COLLECTION_SHEET_(B_4)3"/>
      <sheetName val="Bill_No_B5_3"/>
      <sheetName val="COLLECTION_SHEET_(B5)3"/>
      <sheetName val="Bill_No__B63"/>
      <sheetName val="COLLECTION_SHEET_(B6)3"/>
      <sheetName val="Bill_No__B73"/>
      <sheetName val="COLLECTION_SHEET_(B7)3"/>
      <sheetName val="Bill_No__B83"/>
      <sheetName val="COLLECTION_SHEET_(B8)3"/>
      <sheetName val="_Bill_No__B93"/>
      <sheetName val="COLLECTION_SHEET_(B9)3"/>
      <sheetName val="_Bill_No__B103"/>
      <sheetName val="COLLECTION_SHEET_(B10)3"/>
      <sheetName val="Bill_No__B113"/>
      <sheetName val="COLLECTION_SHEET_(B11)3"/>
      <sheetName val="Bill_No__123"/>
      <sheetName val="COLLECTION_SHEET_(B12)3"/>
      <sheetName val="Bill_No__133"/>
      <sheetName val="COLLECTION_SHEET_(B13)3"/>
      <sheetName val="Bill_No__B143"/>
      <sheetName val="COLLECTION_SHEET_(B14)3"/>
      <sheetName val="Bill_No__B153"/>
      <sheetName val="COLLECTION_SHEET_(B15)3"/>
    </sheetNames>
    <sheetDataSet>
      <sheetData sheetId="0" refreshError="1">
        <row r="12">
          <cell r="L12">
            <v>0.75</v>
          </cell>
        </row>
        <row r="117">
          <cell r="E117">
            <v>7740.1440000000002</v>
          </cell>
        </row>
        <row r="118">
          <cell r="E118">
            <v>9964.4740000000002</v>
          </cell>
        </row>
        <row r="119">
          <cell r="E119">
            <v>11038.619999999999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2"/>
  <sheetViews>
    <sheetView view="pageBreakPreview" zoomScale="55" zoomScaleNormal="55" zoomScaleSheetLayoutView="55" workbookViewId="0">
      <pane ySplit="2" topLeftCell="A159" activePane="bottomLeft" state="frozen"/>
      <selection pane="bottomLeft" activeCell="K176" sqref="K176"/>
    </sheetView>
  </sheetViews>
  <sheetFormatPr defaultColWidth="8.796875" defaultRowHeight="13.9"/>
  <cols>
    <col min="1" max="1" width="9" style="18" bestFit="1" customWidth="1"/>
    <col min="2" max="2" width="67.53125" style="18" customWidth="1"/>
    <col min="3" max="3" width="8.796875" style="18"/>
    <col min="4" max="4" width="14.19921875" style="18" bestFit="1" customWidth="1"/>
    <col min="5" max="5" width="13.86328125" style="158" customWidth="1"/>
    <col min="6" max="6" width="20.53125" style="127" bestFit="1" customWidth="1"/>
    <col min="7" max="16384" width="8.796875" style="18"/>
  </cols>
  <sheetData>
    <row r="1" spans="1:6" ht="24.5" customHeight="1" thickBot="1">
      <c r="A1" s="727" t="s">
        <v>657</v>
      </c>
      <c r="B1" s="727"/>
      <c r="C1" s="727"/>
      <c r="D1" s="727"/>
      <c r="E1" s="727"/>
      <c r="F1" s="727"/>
    </row>
    <row r="2" spans="1:6" ht="22.5" customHeight="1" thickBot="1">
      <c r="A2" s="17" t="s">
        <v>0</v>
      </c>
      <c r="B2" s="1" t="s">
        <v>1</v>
      </c>
      <c r="C2" s="1" t="s">
        <v>2</v>
      </c>
      <c r="D2" s="1" t="s">
        <v>3</v>
      </c>
      <c r="E2" s="128" t="s">
        <v>4</v>
      </c>
      <c r="F2" s="126" t="s">
        <v>5</v>
      </c>
    </row>
    <row r="3" spans="1:6">
      <c r="A3" s="23" t="s">
        <v>6</v>
      </c>
      <c r="B3" s="24" t="s">
        <v>168</v>
      </c>
      <c r="C3" s="24"/>
      <c r="D3" s="25"/>
      <c r="E3" s="129"/>
      <c r="F3" s="159"/>
    </row>
    <row r="4" spans="1:6">
      <c r="A4" s="26"/>
      <c r="B4" s="27"/>
      <c r="C4" s="30"/>
      <c r="D4" s="30"/>
      <c r="E4" s="130" t="s">
        <v>7</v>
      </c>
      <c r="F4" s="160" t="s">
        <v>7</v>
      </c>
    </row>
    <row r="5" spans="1:6" ht="27.75">
      <c r="A5" s="28">
        <v>1.1000000000000001</v>
      </c>
      <c r="B5" s="27" t="s">
        <v>177</v>
      </c>
      <c r="C5" s="29" t="s">
        <v>0</v>
      </c>
      <c r="D5" s="29">
        <v>1</v>
      </c>
      <c r="E5" s="130"/>
      <c r="F5" s="160">
        <f>D5*E5</f>
        <v>0</v>
      </c>
    </row>
    <row r="6" spans="1:6" ht="38" customHeight="1">
      <c r="A6" s="28">
        <v>1.2</v>
      </c>
      <c r="B6" s="27" t="s">
        <v>179</v>
      </c>
      <c r="C6" s="29" t="s">
        <v>0</v>
      </c>
      <c r="D6" s="29">
        <v>1</v>
      </c>
      <c r="E6" s="130"/>
      <c r="F6" s="160">
        <f t="shared" ref="F6:F21" si="0">D6*E6</f>
        <v>0</v>
      </c>
    </row>
    <row r="7" spans="1:6" ht="47.55" customHeight="1">
      <c r="A7" s="28">
        <v>1.3</v>
      </c>
      <c r="B7" s="27" t="s">
        <v>178</v>
      </c>
      <c r="C7" s="29" t="s">
        <v>0</v>
      </c>
      <c r="D7" s="29">
        <v>1</v>
      </c>
      <c r="E7" s="130"/>
      <c r="F7" s="160">
        <f t="shared" si="0"/>
        <v>0</v>
      </c>
    </row>
    <row r="8" spans="1:6" ht="41.65">
      <c r="A8" s="28">
        <v>1.4</v>
      </c>
      <c r="B8" s="27" t="s">
        <v>8</v>
      </c>
      <c r="C8" s="29" t="s">
        <v>0</v>
      </c>
      <c r="D8" s="29">
        <v>2</v>
      </c>
      <c r="E8" s="130"/>
      <c r="F8" s="160">
        <f>D8*E8</f>
        <v>0</v>
      </c>
    </row>
    <row r="9" spans="1:6" ht="59.55" customHeight="1">
      <c r="A9" s="28">
        <v>1.5</v>
      </c>
      <c r="B9" s="27" t="s">
        <v>180</v>
      </c>
      <c r="C9" s="29" t="s">
        <v>9</v>
      </c>
      <c r="D9" s="29">
        <v>1</v>
      </c>
      <c r="E9" s="130"/>
      <c r="F9" s="160">
        <f t="shared" si="0"/>
        <v>0</v>
      </c>
    </row>
    <row r="10" spans="1:6" ht="64.25" customHeight="1">
      <c r="A10" s="28">
        <v>1.6</v>
      </c>
      <c r="B10" s="27" t="s">
        <v>181</v>
      </c>
      <c r="C10" s="29" t="s">
        <v>10</v>
      </c>
      <c r="D10" s="29">
        <v>1</v>
      </c>
      <c r="E10" s="130"/>
      <c r="F10" s="160">
        <f t="shared" si="0"/>
        <v>0</v>
      </c>
    </row>
    <row r="11" spans="1:6" ht="62.55" customHeight="1">
      <c r="A11" s="28">
        <v>1.7</v>
      </c>
      <c r="B11" s="27" t="s">
        <v>196</v>
      </c>
      <c r="C11" s="29" t="s">
        <v>10</v>
      </c>
      <c r="D11" s="29">
        <v>1</v>
      </c>
      <c r="E11" s="130"/>
      <c r="F11" s="160">
        <f t="shared" si="0"/>
        <v>0</v>
      </c>
    </row>
    <row r="12" spans="1:6" ht="34.5" customHeight="1">
      <c r="A12" s="28">
        <v>1.8</v>
      </c>
      <c r="B12" s="27" t="s">
        <v>11</v>
      </c>
      <c r="C12" s="29" t="s">
        <v>10</v>
      </c>
      <c r="D12" s="29">
        <v>1</v>
      </c>
      <c r="E12" s="130"/>
      <c r="F12" s="160">
        <f t="shared" si="0"/>
        <v>0</v>
      </c>
    </row>
    <row r="13" spans="1:6" ht="61.25" customHeight="1">
      <c r="A13" s="28">
        <v>1.9</v>
      </c>
      <c r="B13" s="27" t="s">
        <v>190</v>
      </c>
      <c r="C13" s="29" t="s">
        <v>10</v>
      </c>
      <c r="D13" s="29">
        <v>1</v>
      </c>
      <c r="E13" s="130"/>
      <c r="F13" s="160">
        <f>D13*E13</f>
        <v>0</v>
      </c>
    </row>
    <row r="14" spans="1:6" ht="49.25" customHeight="1">
      <c r="A14" s="199">
        <v>1.1000000000000001</v>
      </c>
      <c r="B14" s="30" t="s">
        <v>194</v>
      </c>
      <c r="C14" s="29" t="s">
        <v>9</v>
      </c>
      <c r="D14" s="29">
        <v>1</v>
      </c>
      <c r="E14" s="130"/>
      <c r="F14" s="160">
        <f t="shared" si="0"/>
        <v>0</v>
      </c>
    </row>
    <row r="15" spans="1:6" ht="41.65">
      <c r="A15" s="28">
        <v>1.1100000000000001</v>
      </c>
      <c r="B15" s="27" t="s">
        <v>191</v>
      </c>
      <c r="C15" s="4" t="s">
        <v>12</v>
      </c>
      <c r="D15" s="4">
        <v>6</v>
      </c>
      <c r="E15" s="131"/>
      <c r="F15" s="160">
        <f>D15*E15</f>
        <v>0</v>
      </c>
    </row>
    <row r="16" spans="1:6" ht="38.549999999999997" customHeight="1">
      <c r="A16" s="199">
        <v>1.1200000000000001</v>
      </c>
      <c r="B16" s="27" t="s">
        <v>192</v>
      </c>
      <c r="C16" s="4" t="s">
        <v>12</v>
      </c>
      <c r="D16" s="4">
        <v>6</v>
      </c>
      <c r="E16" s="131"/>
      <c r="F16" s="160">
        <f t="shared" si="0"/>
        <v>0</v>
      </c>
    </row>
    <row r="17" spans="1:6" ht="54.6" customHeight="1">
      <c r="A17" s="199">
        <v>1.1299999999999999</v>
      </c>
      <c r="B17" s="192" t="s">
        <v>186</v>
      </c>
      <c r="C17" s="193" t="s">
        <v>184</v>
      </c>
      <c r="D17" s="194">
        <v>1</v>
      </c>
      <c r="E17" s="195"/>
      <c r="F17" s="195">
        <f>E17</f>
        <v>0</v>
      </c>
    </row>
    <row r="18" spans="1:6" ht="30" customHeight="1">
      <c r="A18" s="28">
        <v>1.1399999999999999</v>
      </c>
      <c r="B18" s="190" t="s">
        <v>187</v>
      </c>
      <c r="C18" s="196" t="s">
        <v>185</v>
      </c>
      <c r="D18" s="196">
        <v>1</v>
      </c>
      <c r="E18" s="197"/>
      <c r="F18" s="197">
        <f>E18</f>
        <v>0</v>
      </c>
    </row>
    <row r="19" spans="1:6" ht="22.05" customHeight="1">
      <c r="A19" s="199">
        <v>1.1499999999999999</v>
      </c>
      <c r="B19" s="33" t="s">
        <v>188</v>
      </c>
      <c r="C19" s="4" t="s">
        <v>9</v>
      </c>
      <c r="D19" s="4">
        <v>1</v>
      </c>
      <c r="E19" s="131"/>
      <c r="F19" s="160">
        <f t="shared" si="0"/>
        <v>0</v>
      </c>
    </row>
    <row r="20" spans="1:6" ht="30.5" customHeight="1">
      <c r="A20" s="199">
        <v>1.1599999999999999</v>
      </c>
      <c r="B20" s="34" t="s">
        <v>197</v>
      </c>
      <c r="C20" s="4" t="s">
        <v>9</v>
      </c>
      <c r="D20" s="4">
        <v>1</v>
      </c>
      <c r="E20" s="131"/>
      <c r="F20" s="160">
        <f t="shared" si="0"/>
        <v>0</v>
      </c>
    </row>
    <row r="21" spans="1:6" ht="36.6" customHeight="1">
      <c r="A21" s="28">
        <v>1.17</v>
      </c>
      <c r="B21" s="3" t="s">
        <v>661</v>
      </c>
      <c r="C21" s="4" t="s">
        <v>9</v>
      </c>
      <c r="D21" s="4">
        <v>1</v>
      </c>
      <c r="E21" s="131"/>
      <c r="F21" s="160">
        <f t="shared" si="0"/>
        <v>0</v>
      </c>
    </row>
    <row r="22" spans="1:6" ht="48.5" customHeight="1">
      <c r="A22" s="199">
        <v>1.18</v>
      </c>
      <c r="B22" s="190" t="s">
        <v>182</v>
      </c>
      <c r="C22" s="200" t="s">
        <v>183</v>
      </c>
      <c r="D22" s="201">
        <v>1</v>
      </c>
      <c r="E22" s="131"/>
      <c r="F22" s="131">
        <f>E22</f>
        <v>0</v>
      </c>
    </row>
    <row r="23" spans="1:6" ht="65.650000000000006">
      <c r="A23" s="199">
        <v>1.19</v>
      </c>
      <c r="B23" s="198" t="s">
        <v>189</v>
      </c>
      <c r="C23" s="191">
        <v>1</v>
      </c>
      <c r="D23" s="191" t="s">
        <v>183</v>
      </c>
      <c r="E23" s="131"/>
      <c r="F23" s="131">
        <f>E23</f>
        <v>0</v>
      </c>
    </row>
    <row r="24" spans="1:6">
      <c r="A24" s="199">
        <v>1.2</v>
      </c>
      <c r="B24" s="2" t="s">
        <v>198</v>
      </c>
      <c r="C24" s="4" t="s">
        <v>16</v>
      </c>
      <c r="D24" s="218"/>
      <c r="E24" s="131"/>
      <c r="F24" s="160">
        <f>D24*E24</f>
        <v>0</v>
      </c>
    </row>
    <row r="25" spans="1:6" ht="14.25" thickBot="1">
      <c r="A25" s="35" t="s">
        <v>7</v>
      </c>
      <c r="B25" s="36" t="s">
        <v>7</v>
      </c>
      <c r="C25" s="37"/>
      <c r="D25" s="37"/>
      <c r="E25" s="132"/>
      <c r="F25" s="161"/>
    </row>
    <row r="26" spans="1:6" ht="28.05" customHeight="1" thickBot="1">
      <c r="A26" s="38" t="s">
        <v>6</v>
      </c>
      <c r="B26" s="39" t="s">
        <v>169</v>
      </c>
      <c r="C26" s="40"/>
      <c r="D26" s="40"/>
      <c r="E26" s="133"/>
      <c r="F26" s="41">
        <f>SUM(F4:F25)</f>
        <v>0</v>
      </c>
    </row>
    <row r="27" spans="1:6" ht="33.6" customHeight="1" thickBot="1">
      <c r="A27" s="5" t="s">
        <v>0</v>
      </c>
      <c r="B27" s="6" t="s">
        <v>1</v>
      </c>
      <c r="C27" s="6" t="s">
        <v>17</v>
      </c>
      <c r="D27" s="6" t="s">
        <v>3</v>
      </c>
      <c r="E27" s="134" t="s">
        <v>18</v>
      </c>
      <c r="F27" s="162" t="s">
        <v>5</v>
      </c>
    </row>
    <row r="28" spans="1:6" ht="15.4">
      <c r="A28" s="42" t="s">
        <v>6</v>
      </c>
      <c r="B28" s="43" t="s">
        <v>6</v>
      </c>
      <c r="C28" s="43" t="s">
        <v>6</v>
      </c>
      <c r="D28" s="43" t="s">
        <v>6</v>
      </c>
      <c r="E28" s="135" t="s">
        <v>6</v>
      </c>
      <c r="F28" s="163" t="s">
        <v>6</v>
      </c>
    </row>
    <row r="29" spans="1:6" ht="15.4">
      <c r="A29" s="44">
        <v>2.1</v>
      </c>
      <c r="B29" s="45" t="s">
        <v>19</v>
      </c>
      <c r="C29" s="46" t="s">
        <v>6</v>
      </c>
      <c r="D29" s="46" t="s">
        <v>6</v>
      </c>
      <c r="E29" s="136" t="s">
        <v>6</v>
      </c>
      <c r="F29" s="164" t="s">
        <v>6</v>
      </c>
    </row>
    <row r="30" spans="1:6" ht="46.15">
      <c r="A30" s="47" t="s">
        <v>20</v>
      </c>
      <c r="B30" s="46" t="s">
        <v>21</v>
      </c>
      <c r="C30" s="56" t="s">
        <v>22</v>
      </c>
      <c r="D30" s="48">
        <v>0</v>
      </c>
      <c r="E30" s="136" t="s">
        <v>7</v>
      </c>
      <c r="F30" s="165" t="str">
        <f>E30</f>
        <v xml:space="preserve"> </v>
      </c>
    </row>
    <row r="31" spans="1:6" ht="15.4">
      <c r="A31" s="47" t="s">
        <v>6</v>
      </c>
      <c r="B31" s="46" t="s">
        <v>6</v>
      </c>
      <c r="C31" s="56" t="s">
        <v>6</v>
      </c>
      <c r="D31" s="46" t="s">
        <v>6</v>
      </c>
      <c r="E31" s="136" t="s">
        <v>7</v>
      </c>
      <c r="F31" s="164" t="s">
        <v>7</v>
      </c>
    </row>
    <row r="32" spans="1:6" ht="15.4">
      <c r="A32" s="44">
        <v>2.2000000000000002</v>
      </c>
      <c r="B32" s="45" t="s">
        <v>23</v>
      </c>
      <c r="C32" s="56" t="s">
        <v>6</v>
      </c>
      <c r="D32" s="46" t="s">
        <v>6</v>
      </c>
      <c r="E32" s="136" t="s">
        <v>7</v>
      </c>
      <c r="F32" s="164" t="s">
        <v>7</v>
      </c>
    </row>
    <row r="33" spans="1:6" ht="57.6" customHeight="1">
      <c r="A33" s="47" t="s">
        <v>24</v>
      </c>
      <c r="B33" s="50" t="s">
        <v>25</v>
      </c>
      <c r="C33" s="56" t="s">
        <v>22</v>
      </c>
      <c r="D33" s="51">
        <v>38467</v>
      </c>
      <c r="E33" s="136"/>
      <c r="F33" s="165">
        <f>D33*E33</f>
        <v>0</v>
      </c>
    </row>
    <row r="34" spans="1:6" ht="15.4">
      <c r="A34" s="47" t="s">
        <v>6</v>
      </c>
      <c r="B34" s="50"/>
      <c r="C34" s="56" t="s">
        <v>6</v>
      </c>
      <c r="D34" s="46" t="s">
        <v>6</v>
      </c>
      <c r="E34" s="136" t="s">
        <v>7</v>
      </c>
      <c r="F34" s="165" t="s">
        <v>7</v>
      </c>
    </row>
    <row r="35" spans="1:6" ht="15.75" thickBot="1">
      <c r="A35" s="52" t="s">
        <v>6</v>
      </c>
      <c r="B35" s="53" t="s">
        <v>6</v>
      </c>
      <c r="C35" s="54" t="s">
        <v>6</v>
      </c>
      <c r="D35" s="54" t="s">
        <v>6</v>
      </c>
      <c r="E35" s="137" t="s">
        <v>7</v>
      </c>
      <c r="F35" s="166" t="s">
        <v>7</v>
      </c>
    </row>
    <row r="36" spans="1:6" ht="24.5" customHeight="1" thickBot="1">
      <c r="A36" s="31"/>
      <c r="B36" s="55" t="s">
        <v>170</v>
      </c>
      <c r="C36" s="32"/>
      <c r="D36" s="32"/>
      <c r="E36" s="138"/>
      <c r="F36" s="202">
        <f>SUM(F30:F35)</f>
        <v>0</v>
      </c>
    </row>
    <row r="37" spans="1:6" ht="15.4" thickBot="1">
      <c r="A37" s="21"/>
      <c r="B37" s="7"/>
      <c r="C37" s="22"/>
      <c r="D37" s="22"/>
      <c r="E37" s="139"/>
      <c r="F37" s="167"/>
    </row>
    <row r="38" spans="1:6" ht="15.4" thickBot="1">
      <c r="A38" s="8"/>
      <c r="B38" s="728" t="s">
        <v>195</v>
      </c>
      <c r="C38" s="728"/>
      <c r="D38" s="728"/>
      <c r="E38" s="140"/>
      <c r="F38" s="168"/>
    </row>
    <row r="39" spans="1:6" ht="37.799999999999997" customHeight="1" thickBot="1">
      <c r="A39" s="10" t="s">
        <v>0</v>
      </c>
      <c r="B39" s="11" t="s">
        <v>1</v>
      </c>
      <c r="C39" s="7" t="s">
        <v>17</v>
      </c>
      <c r="D39" s="11" t="s">
        <v>3</v>
      </c>
      <c r="E39" s="141" t="s">
        <v>18</v>
      </c>
      <c r="F39" s="169" t="s">
        <v>5</v>
      </c>
    </row>
    <row r="40" spans="1:6" ht="20.55" customHeight="1">
      <c r="A40" s="209"/>
      <c r="B40" s="61"/>
      <c r="C40" s="60"/>
      <c r="D40" s="61"/>
      <c r="E40" s="144"/>
      <c r="F40" s="174"/>
    </row>
    <row r="41" spans="1:6" ht="15.6" customHeight="1">
      <c r="A41" s="203">
        <v>3.1</v>
      </c>
      <c r="B41" s="204" t="s">
        <v>161</v>
      </c>
      <c r="C41" s="205" t="s">
        <v>26</v>
      </c>
      <c r="D41" s="206">
        <v>9715</v>
      </c>
      <c r="E41" s="207"/>
      <c r="F41" s="208">
        <f>D41*E41</f>
        <v>0</v>
      </c>
    </row>
    <row r="42" spans="1:6" ht="36.6" customHeight="1">
      <c r="A42" s="47">
        <v>3.2</v>
      </c>
      <c r="B42" s="46" t="s">
        <v>27</v>
      </c>
      <c r="C42" s="56" t="s">
        <v>26</v>
      </c>
      <c r="D42" s="51">
        <v>119821</v>
      </c>
      <c r="E42" s="136"/>
      <c r="F42" s="165">
        <f t="shared" ref="F42:F47" si="1">D42*E42</f>
        <v>0</v>
      </c>
    </row>
    <row r="43" spans="1:6" ht="71.55" customHeight="1">
      <c r="A43" s="47">
        <v>3.3</v>
      </c>
      <c r="B43" s="46" t="s">
        <v>28</v>
      </c>
      <c r="C43" s="56" t="s">
        <v>26</v>
      </c>
      <c r="D43" s="51">
        <v>32384</v>
      </c>
      <c r="E43" s="136"/>
      <c r="F43" s="165">
        <f t="shared" si="1"/>
        <v>0</v>
      </c>
    </row>
    <row r="44" spans="1:6" ht="73.5" customHeight="1">
      <c r="A44" s="47">
        <v>3.4</v>
      </c>
      <c r="B44" s="46" t="s">
        <v>29</v>
      </c>
      <c r="C44" s="56" t="s">
        <v>26</v>
      </c>
      <c r="D44" s="51">
        <v>8810</v>
      </c>
      <c r="E44" s="136"/>
      <c r="F44" s="165">
        <f t="shared" si="1"/>
        <v>0</v>
      </c>
    </row>
    <row r="45" spans="1:6" ht="17.649999999999999">
      <c r="A45" s="47">
        <v>3.5</v>
      </c>
      <c r="B45" s="46" t="s">
        <v>30</v>
      </c>
      <c r="C45" s="56" t="s">
        <v>26</v>
      </c>
      <c r="D45" s="56">
        <v>3</v>
      </c>
      <c r="E45" s="136"/>
      <c r="F45" s="165">
        <f t="shared" si="1"/>
        <v>0</v>
      </c>
    </row>
    <row r="46" spans="1:6" ht="46.25" customHeight="1">
      <c r="A46" s="47">
        <v>3.6</v>
      </c>
      <c r="B46" s="46" t="s">
        <v>31</v>
      </c>
      <c r="C46" s="56" t="s">
        <v>26</v>
      </c>
      <c r="D46" s="56">
        <v>200</v>
      </c>
      <c r="E46" s="136"/>
      <c r="F46" s="165">
        <f t="shared" si="1"/>
        <v>0</v>
      </c>
    </row>
    <row r="47" spans="1:6" ht="30.75">
      <c r="A47" s="47">
        <v>3.7</v>
      </c>
      <c r="B47" s="46" t="s">
        <v>32</v>
      </c>
      <c r="C47" s="56" t="s">
        <v>26</v>
      </c>
      <c r="D47" s="56">
        <v>200</v>
      </c>
      <c r="E47" s="136"/>
      <c r="F47" s="165">
        <f t="shared" si="1"/>
        <v>0</v>
      </c>
    </row>
    <row r="48" spans="1:6" ht="15.75" thickBot="1">
      <c r="A48" s="57" t="s">
        <v>6</v>
      </c>
      <c r="B48" s="58" t="s">
        <v>6</v>
      </c>
      <c r="C48" s="59" t="s">
        <v>6</v>
      </c>
      <c r="D48" s="58" t="s">
        <v>6</v>
      </c>
      <c r="E48" s="142" t="s">
        <v>7</v>
      </c>
      <c r="F48" s="171" t="s">
        <v>7</v>
      </c>
    </row>
    <row r="49" spans="1:6" ht="31.5" customHeight="1" thickBot="1">
      <c r="A49" s="12"/>
      <c r="B49" s="7" t="s">
        <v>171</v>
      </c>
      <c r="C49" s="11"/>
      <c r="D49" s="7"/>
      <c r="E49" s="141"/>
      <c r="F49" s="169">
        <f>SUM(F41:F48)</f>
        <v>0</v>
      </c>
    </row>
    <row r="50" spans="1:6" ht="14.25" thickBot="1">
      <c r="A50" s="19"/>
      <c r="B50" s="20"/>
      <c r="C50" s="20"/>
      <c r="D50" s="20"/>
      <c r="E50" s="143"/>
      <c r="F50" s="172"/>
    </row>
    <row r="51" spans="1:6" ht="15.4" thickBot="1">
      <c r="A51" s="729" t="s">
        <v>33</v>
      </c>
      <c r="B51" s="730"/>
      <c r="C51" s="730"/>
      <c r="D51" s="730"/>
      <c r="E51" s="730"/>
      <c r="F51" s="731"/>
    </row>
    <row r="52" spans="1:6" ht="25.8" customHeight="1" thickBot="1">
      <c r="A52" s="10" t="s">
        <v>0</v>
      </c>
      <c r="B52" s="11" t="s">
        <v>1</v>
      </c>
      <c r="C52" s="7" t="s">
        <v>17</v>
      </c>
      <c r="D52" s="7" t="s">
        <v>34</v>
      </c>
      <c r="E52" s="141" t="s">
        <v>35</v>
      </c>
      <c r="F52" s="173" t="s">
        <v>5</v>
      </c>
    </row>
    <row r="53" spans="1:6" ht="22.5" customHeight="1">
      <c r="A53" s="42" t="s">
        <v>6</v>
      </c>
      <c r="B53" s="60" t="s">
        <v>172</v>
      </c>
      <c r="C53" s="61" t="s">
        <v>6</v>
      </c>
      <c r="D53" s="62" t="s">
        <v>6</v>
      </c>
      <c r="E53" s="144" t="s">
        <v>6</v>
      </c>
      <c r="F53" s="174" t="s">
        <v>6</v>
      </c>
    </row>
    <row r="54" spans="1:6" ht="21.5" customHeight="1">
      <c r="A54" s="47" t="s">
        <v>6</v>
      </c>
      <c r="B54" s="45" t="s">
        <v>163</v>
      </c>
      <c r="C54" s="46" t="s">
        <v>6</v>
      </c>
      <c r="D54" s="49" t="s">
        <v>6</v>
      </c>
      <c r="E54" s="136" t="s">
        <v>6</v>
      </c>
      <c r="F54" s="165" t="s">
        <v>6</v>
      </c>
    </row>
    <row r="55" spans="1:6" ht="30.75">
      <c r="A55" s="63">
        <v>4.1100000000000003</v>
      </c>
      <c r="B55" s="46" t="s">
        <v>164</v>
      </c>
      <c r="C55" s="46" t="s">
        <v>9</v>
      </c>
      <c r="D55" s="56">
        <v>1</v>
      </c>
      <c r="E55" s="136"/>
      <c r="F55" s="165">
        <f>D55*E55</f>
        <v>0</v>
      </c>
    </row>
    <row r="56" spans="1:6" ht="15.4">
      <c r="A56" s="63" t="s">
        <v>6</v>
      </c>
      <c r="B56" s="46" t="s">
        <v>6</v>
      </c>
      <c r="C56" s="46" t="s">
        <v>6</v>
      </c>
      <c r="D56" s="56" t="s">
        <v>6</v>
      </c>
      <c r="E56" s="136"/>
      <c r="F56" s="165"/>
    </row>
    <row r="57" spans="1:6" ht="15.4">
      <c r="A57" s="63" t="s">
        <v>6</v>
      </c>
      <c r="B57" s="45" t="s">
        <v>36</v>
      </c>
      <c r="C57" s="46" t="s">
        <v>6</v>
      </c>
      <c r="D57" s="56" t="s">
        <v>6</v>
      </c>
      <c r="E57" s="136"/>
      <c r="F57" s="165"/>
    </row>
    <row r="58" spans="1:6" ht="30.75">
      <c r="A58" s="63" t="s">
        <v>37</v>
      </c>
      <c r="B58" s="64" t="s">
        <v>38</v>
      </c>
      <c r="C58" s="56" t="s">
        <v>26</v>
      </c>
      <c r="D58" s="56">
        <v>919</v>
      </c>
      <c r="E58" s="136"/>
      <c r="F58" s="165">
        <f t="shared" ref="F58:F65" si="2">D58*E58</f>
        <v>0</v>
      </c>
    </row>
    <row r="59" spans="1:6" ht="42" customHeight="1">
      <c r="A59" s="63" t="s">
        <v>39</v>
      </c>
      <c r="B59" s="64" t="s">
        <v>41</v>
      </c>
      <c r="C59" s="56" t="s">
        <v>26</v>
      </c>
      <c r="D59" s="51">
        <v>2145</v>
      </c>
      <c r="E59" s="136"/>
      <c r="F59" s="165">
        <f t="shared" si="2"/>
        <v>0</v>
      </c>
    </row>
    <row r="60" spans="1:6" ht="69" customHeight="1">
      <c r="A60" s="63" t="s">
        <v>40</v>
      </c>
      <c r="B60" s="65" t="s">
        <v>42</v>
      </c>
      <c r="C60" s="56" t="s">
        <v>26</v>
      </c>
      <c r="D60" s="51">
        <v>4405</v>
      </c>
      <c r="E60" s="136"/>
      <c r="F60" s="165">
        <f t="shared" si="2"/>
        <v>0</v>
      </c>
    </row>
    <row r="61" spans="1:6" ht="15.4">
      <c r="A61" s="47" t="s">
        <v>6</v>
      </c>
      <c r="B61" s="66" t="s">
        <v>45</v>
      </c>
      <c r="C61" s="46" t="s">
        <v>6</v>
      </c>
      <c r="D61" s="56" t="s">
        <v>6</v>
      </c>
      <c r="E61" s="136"/>
      <c r="F61" s="165"/>
    </row>
    <row r="62" spans="1:6" ht="30.75">
      <c r="A62" s="63" t="s">
        <v>43</v>
      </c>
      <c r="B62" s="46" t="s">
        <v>46</v>
      </c>
      <c r="C62" s="56" t="s">
        <v>22</v>
      </c>
      <c r="D62" s="56">
        <v>215</v>
      </c>
      <c r="E62" s="136"/>
      <c r="F62" s="165">
        <f t="shared" si="2"/>
        <v>0</v>
      </c>
    </row>
    <row r="63" spans="1:6" ht="58.05" customHeight="1">
      <c r="A63" s="63" t="s">
        <v>44</v>
      </c>
      <c r="B63" s="65" t="s">
        <v>47</v>
      </c>
      <c r="C63" s="56" t="s">
        <v>26</v>
      </c>
      <c r="D63" s="56">
        <v>1500</v>
      </c>
      <c r="E63" s="136"/>
      <c r="F63" s="165">
        <f t="shared" si="2"/>
        <v>0</v>
      </c>
    </row>
    <row r="64" spans="1:6" ht="15.4">
      <c r="A64" s="47" t="s">
        <v>6</v>
      </c>
      <c r="B64" s="67" t="s">
        <v>49</v>
      </c>
      <c r="C64" s="46" t="s">
        <v>6</v>
      </c>
      <c r="D64" s="56" t="s">
        <v>6</v>
      </c>
      <c r="E64" s="136"/>
      <c r="F64" s="165"/>
    </row>
    <row r="65" spans="1:6" ht="46.15">
      <c r="A65" s="63" t="s">
        <v>48</v>
      </c>
      <c r="B65" s="46" t="s">
        <v>50</v>
      </c>
      <c r="C65" s="56" t="s">
        <v>26</v>
      </c>
      <c r="D65" s="51">
        <v>13848</v>
      </c>
      <c r="E65" s="136"/>
      <c r="F65" s="165">
        <f t="shared" si="2"/>
        <v>0</v>
      </c>
    </row>
    <row r="66" spans="1:6" ht="15.75" thickBot="1">
      <c r="A66" s="52" t="s">
        <v>6</v>
      </c>
      <c r="B66" s="70"/>
      <c r="C66" s="54" t="s">
        <v>6</v>
      </c>
      <c r="D66" s="71" t="s">
        <v>6</v>
      </c>
      <c r="E66" s="137" t="s">
        <v>7</v>
      </c>
      <c r="F66" s="166" t="s">
        <v>7</v>
      </c>
    </row>
    <row r="67" spans="1:6" ht="22.5" customHeight="1" thickBot="1">
      <c r="A67" s="72"/>
      <c r="B67" s="55" t="s">
        <v>51</v>
      </c>
      <c r="C67" s="73"/>
      <c r="D67" s="73"/>
      <c r="E67" s="145"/>
      <c r="F67" s="202">
        <f>SUM(F54:F66)</f>
        <v>0</v>
      </c>
    </row>
    <row r="68" spans="1:6" ht="15.6" customHeight="1">
      <c r="A68" s="732"/>
      <c r="B68" s="734" t="s">
        <v>6</v>
      </c>
      <c r="C68" s="734"/>
      <c r="D68" s="734"/>
      <c r="E68" s="736"/>
      <c r="F68" s="738" t="s">
        <v>6</v>
      </c>
    </row>
    <row r="69" spans="1:6" ht="21.5" customHeight="1" thickBot="1">
      <c r="A69" s="733"/>
      <c r="B69" s="735" t="s">
        <v>173</v>
      </c>
      <c r="C69" s="735"/>
      <c r="D69" s="735"/>
      <c r="E69" s="737"/>
      <c r="F69" s="739"/>
    </row>
    <row r="70" spans="1:6" ht="37.25" customHeight="1" thickBot="1">
      <c r="A70" s="10" t="s">
        <v>0</v>
      </c>
      <c r="B70" s="11" t="s">
        <v>1</v>
      </c>
      <c r="C70" s="7" t="s">
        <v>17</v>
      </c>
      <c r="D70" s="14" t="s">
        <v>34</v>
      </c>
      <c r="E70" s="141" t="s">
        <v>18</v>
      </c>
      <c r="F70" s="169" t="s">
        <v>5</v>
      </c>
    </row>
    <row r="71" spans="1:6" ht="15">
      <c r="A71" s="76" t="s">
        <v>6</v>
      </c>
      <c r="B71" s="60" t="s">
        <v>174</v>
      </c>
      <c r="C71" s="61" t="s">
        <v>6</v>
      </c>
      <c r="D71" s="61" t="s">
        <v>6</v>
      </c>
      <c r="E71" s="144" t="s">
        <v>6</v>
      </c>
      <c r="F71" s="174" t="s">
        <v>6</v>
      </c>
    </row>
    <row r="72" spans="1:6" ht="15">
      <c r="A72" s="77" t="s">
        <v>6</v>
      </c>
      <c r="B72" s="45" t="s">
        <v>52</v>
      </c>
      <c r="C72" s="45" t="s">
        <v>6</v>
      </c>
      <c r="D72" s="45" t="s">
        <v>6</v>
      </c>
      <c r="E72" s="146" t="s">
        <v>6</v>
      </c>
      <c r="F72" s="175" t="s">
        <v>6</v>
      </c>
    </row>
    <row r="73" spans="1:6" ht="30.75">
      <c r="A73" s="63" t="s">
        <v>53</v>
      </c>
      <c r="B73" s="46" t="s">
        <v>54</v>
      </c>
      <c r="C73" s="56" t="s">
        <v>26</v>
      </c>
      <c r="D73" s="51">
        <v>2400</v>
      </c>
      <c r="E73" s="220"/>
      <c r="F73" s="165">
        <f>D73*E73</f>
        <v>0</v>
      </c>
    </row>
    <row r="74" spans="1:6" ht="15.4">
      <c r="A74" s="47" t="s">
        <v>6</v>
      </c>
      <c r="B74" s="45" t="s">
        <v>55</v>
      </c>
      <c r="C74" s="56" t="s">
        <v>6</v>
      </c>
      <c r="D74" s="56" t="s">
        <v>6</v>
      </c>
      <c r="E74" s="220"/>
      <c r="F74" s="165"/>
    </row>
    <row r="75" spans="1:6" ht="30.75">
      <c r="A75" s="63" t="s">
        <v>56</v>
      </c>
      <c r="B75" s="46" t="s">
        <v>57</v>
      </c>
      <c r="C75" s="56" t="s">
        <v>26</v>
      </c>
      <c r="D75" s="56">
        <v>9</v>
      </c>
      <c r="E75" s="220"/>
      <c r="F75" s="165">
        <f t="shared" ref="F75:F85" si="3">D75*E75</f>
        <v>0</v>
      </c>
    </row>
    <row r="76" spans="1:6" ht="15.4">
      <c r="A76" s="47" t="s">
        <v>6</v>
      </c>
      <c r="B76" s="45" t="s">
        <v>58</v>
      </c>
      <c r="C76" s="56" t="s">
        <v>6</v>
      </c>
      <c r="D76" s="56" t="s">
        <v>6</v>
      </c>
      <c r="E76" s="220"/>
      <c r="F76" s="165"/>
    </row>
    <row r="77" spans="1:6" ht="43.5" customHeight="1">
      <c r="A77" s="63" t="s">
        <v>59</v>
      </c>
      <c r="B77" s="46" t="s">
        <v>60</v>
      </c>
      <c r="C77" s="56" t="s">
        <v>22</v>
      </c>
      <c r="D77" s="51">
        <v>1620</v>
      </c>
      <c r="E77" s="220"/>
      <c r="F77" s="165">
        <f t="shared" si="3"/>
        <v>0</v>
      </c>
    </row>
    <row r="78" spans="1:6" ht="15.4">
      <c r="A78" s="44" t="s">
        <v>6</v>
      </c>
      <c r="B78" s="45" t="s">
        <v>61</v>
      </c>
      <c r="C78" s="45" t="s">
        <v>6</v>
      </c>
      <c r="D78" s="78" t="s">
        <v>6</v>
      </c>
      <c r="E78" s="220"/>
      <c r="F78" s="165"/>
    </row>
    <row r="79" spans="1:6" ht="30.75">
      <c r="A79" s="63" t="s">
        <v>62</v>
      </c>
      <c r="B79" s="46" t="s">
        <v>63</v>
      </c>
      <c r="C79" s="56" t="s">
        <v>26</v>
      </c>
      <c r="D79" s="56">
        <v>576</v>
      </c>
      <c r="E79" s="220"/>
      <c r="F79" s="165">
        <f t="shared" si="3"/>
        <v>0</v>
      </c>
    </row>
    <row r="80" spans="1:6" ht="30.75">
      <c r="A80" s="63" t="s">
        <v>64</v>
      </c>
      <c r="B80" s="46" t="s">
        <v>162</v>
      </c>
      <c r="C80" s="56" t="s">
        <v>66</v>
      </c>
      <c r="D80" s="56">
        <v>8</v>
      </c>
      <c r="E80" s="220"/>
      <c r="F80" s="165">
        <f t="shared" si="3"/>
        <v>0</v>
      </c>
    </row>
    <row r="81" spans="1:6" ht="15" customHeight="1">
      <c r="A81" s="79"/>
      <c r="B81" s="45" t="s">
        <v>65</v>
      </c>
      <c r="C81" s="80"/>
      <c r="D81" s="219"/>
      <c r="E81" s="220"/>
      <c r="F81" s="165"/>
    </row>
    <row r="82" spans="1:6" ht="30.75">
      <c r="A82" s="63" t="s">
        <v>67</v>
      </c>
      <c r="B82" s="46" t="s">
        <v>68</v>
      </c>
      <c r="C82" s="56" t="s">
        <v>26</v>
      </c>
      <c r="D82" s="51">
        <v>7200</v>
      </c>
      <c r="E82" s="220"/>
      <c r="F82" s="165">
        <f t="shared" si="3"/>
        <v>0</v>
      </c>
    </row>
    <row r="83" spans="1:6" ht="30.75">
      <c r="A83" s="63" t="s">
        <v>69</v>
      </c>
      <c r="B83" s="46" t="s">
        <v>70</v>
      </c>
      <c r="C83" s="56" t="s">
        <v>66</v>
      </c>
      <c r="D83" s="56">
        <v>8</v>
      </c>
      <c r="E83" s="220"/>
      <c r="F83" s="165">
        <f t="shared" si="3"/>
        <v>0</v>
      </c>
    </row>
    <row r="84" spans="1:6" ht="15.4">
      <c r="A84" s="47" t="s">
        <v>6</v>
      </c>
      <c r="B84" s="45" t="s">
        <v>58</v>
      </c>
      <c r="C84" s="56" t="s">
        <v>6</v>
      </c>
      <c r="D84" s="56" t="s">
        <v>6</v>
      </c>
      <c r="E84" s="220"/>
      <c r="F84" s="165"/>
    </row>
    <row r="85" spans="1:6" ht="46.15">
      <c r="A85" s="63" t="s">
        <v>71</v>
      </c>
      <c r="B85" s="46" t="s">
        <v>72</v>
      </c>
      <c r="C85" s="56" t="s">
        <v>66</v>
      </c>
      <c r="D85" s="56">
        <v>8</v>
      </c>
      <c r="E85" s="220"/>
      <c r="F85" s="165">
        <f t="shared" si="3"/>
        <v>0</v>
      </c>
    </row>
    <row r="86" spans="1:6" ht="15.75" thickBot="1">
      <c r="A86" s="81" t="s">
        <v>6</v>
      </c>
      <c r="B86" s="58" t="s">
        <v>6</v>
      </c>
      <c r="C86" s="59" t="s">
        <v>6</v>
      </c>
      <c r="D86" s="58" t="s">
        <v>6</v>
      </c>
      <c r="E86" s="142" t="s">
        <v>7</v>
      </c>
      <c r="F86" s="177" t="s">
        <v>7</v>
      </c>
    </row>
    <row r="87" spans="1:6" ht="25.5" customHeight="1" thickBot="1">
      <c r="A87" s="74"/>
      <c r="B87" s="55" t="s">
        <v>73</v>
      </c>
      <c r="C87" s="75"/>
      <c r="D87" s="75"/>
      <c r="E87" s="147"/>
      <c r="F87" s="162">
        <f>SUM(F72:F86)</f>
        <v>0</v>
      </c>
    </row>
    <row r="88" spans="1:6" ht="14.25" thickBot="1">
      <c r="A88" s="19"/>
      <c r="B88" s="20"/>
      <c r="C88" s="20"/>
      <c r="D88" s="20"/>
      <c r="E88" s="143"/>
      <c r="F88" s="172"/>
    </row>
    <row r="89" spans="1:6" ht="15.4" thickBot="1">
      <c r="A89" s="729" t="s">
        <v>74</v>
      </c>
      <c r="B89" s="730"/>
      <c r="C89" s="730"/>
      <c r="D89" s="730"/>
      <c r="E89" s="730"/>
      <c r="F89" s="731"/>
    </row>
    <row r="90" spans="1:6" ht="15">
      <c r="A90" s="740" t="s">
        <v>75</v>
      </c>
      <c r="B90" s="742" t="s">
        <v>1</v>
      </c>
      <c r="C90" s="742" t="s">
        <v>2</v>
      </c>
      <c r="D90" s="742" t="s">
        <v>76</v>
      </c>
      <c r="E90" s="744" t="s">
        <v>77</v>
      </c>
      <c r="F90" s="178" t="s">
        <v>14</v>
      </c>
    </row>
    <row r="91" spans="1:6" ht="15.4" thickBot="1">
      <c r="A91" s="741"/>
      <c r="B91" s="743"/>
      <c r="C91" s="743"/>
      <c r="D91" s="743"/>
      <c r="E91" s="745"/>
      <c r="F91" s="179" t="s">
        <v>78</v>
      </c>
    </row>
    <row r="92" spans="1:6" ht="15.4">
      <c r="A92" s="82" t="s">
        <v>6</v>
      </c>
      <c r="B92" s="60" t="s">
        <v>79</v>
      </c>
      <c r="C92" s="43" t="s">
        <v>6</v>
      </c>
      <c r="D92" s="43" t="s">
        <v>6</v>
      </c>
      <c r="E92" s="135" t="s">
        <v>6</v>
      </c>
      <c r="F92" s="163" t="s">
        <v>6</v>
      </c>
    </row>
    <row r="93" spans="1:6" ht="30.75">
      <c r="A93" s="63" t="s">
        <v>6</v>
      </c>
      <c r="B93" s="103" t="s">
        <v>80</v>
      </c>
      <c r="C93" s="46" t="s">
        <v>6</v>
      </c>
      <c r="D93" s="46" t="s">
        <v>6</v>
      </c>
      <c r="E93" s="136" t="s">
        <v>6</v>
      </c>
      <c r="F93" s="164" t="s">
        <v>6</v>
      </c>
    </row>
    <row r="94" spans="1:6" ht="30.75">
      <c r="A94" s="63" t="s">
        <v>81</v>
      </c>
      <c r="B94" s="46" t="s">
        <v>82</v>
      </c>
      <c r="C94" s="56" t="s">
        <v>166</v>
      </c>
      <c r="D94" s="56">
        <v>5</v>
      </c>
      <c r="E94" s="136"/>
      <c r="F94" s="165">
        <f>D94*E94</f>
        <v>0</v>
      </c>
    </row>
    <row r="95" spans="1:6" ht="30.75">
      <c r="A95" s="63" t="s">
        <v>83</v>
      </c>
      <c r="B95" s="46" t="s">
        <v>85</v>
      </c>
      <c r="C95" s="56" t="s">
        <v>166</v>
      </c>
      <c r="D95" s="56">
        <v>5</v>
      </c>
      <c r="E95" s="136"/>
      <c r="F95" s="165">
        <f>D95*E95</f>
        <v>0</v>
      </c>
    </row>
    <row r="96" spans="1:6" ht="15.4">
      <c r="A96" s="63" t="s">
        <v>84</v>
      </c>
      <c r="B96" s="46" t="s">
        <v>6</v>
      </c>
      <c r="C96" s="46" t="s">
        <v>84</v>
      </c>
      <c r="D96" s="46" t="s">
        <v>84</v>
      </c>
      <c r="E96" s="136" t="s">
        <v>6</v>
      </c>
      <c r="F96" s="164" t="s">
        <v>7</v>
      </c>
    </row>
    <row r="97" spans="1:6" ht="15.4">
      <c r="A97" s="83" t="s">
        <v>6</v>
      </c>
      <c r="B97" s="84"/>
      <c r="C97" s="53" t="s">
        <v>6</v>
      </c>
      <c r="D97" s="53" t="s">
        <v>6</v>
      </c>
      <c r="E97" s="148" t="s">
        <v>7</v>
      </c>
      <c r="F97" s="180" t="s">
        <v>7</v>
      </c>
    </row>
    <row r="98" spans="1:6" ht="22.05" customHeight="1">
      <c r="A98" s="85"/>
      <c r="B98" s="86" t="s">
        <v>86</v>
      </c>
      <c r="C98" s="87"/>
      <c r="D98" s="87"/>
      <c r="E98" s="149"/>
      <c r="F98" s="214">
        <f>SUM(F94:F97)</f>
        <v>0</v>
      </c>
    </row>
    <row r="99" spans="1:6" ht="15">
      <c r="A99" s="88"/>
      <c r="B99" s="89" t="s">
        <v>6</v>
      </c>
      <c r="C99" s="90"/>
      <c r="D99" s="90"/>
      <c r="E99" s="150"/>
      <c r="F99" s="181"/>
    </row>
    <row r="100" spans="1:6" ht="15">
      <c r="A100" s="79"/>
      <c r="B100" s="45" t="s">
        <v>87</v>
      </c>
      <c r="C100" s="80"/>
      <c r="D100" s="80"/>
      <c r="E100" s="151"/>
      <c r="F100" s="176"/>
    </row>
    <row r="101" spans="1:6" ht="30.75">
      <c r="A101" s="79"/>
      <c r="B101" s="103" t="s">
        <v>80</v>
      </c>
      <c r="C101" s="80"/>
      <c r="D101" s="80"/>
      <c r="E101" s="151"/>
      <c r="F101" s="176"/>
    </row>
    <row r="102" spans="1:6" ht="30.75">
      <c r="A102" s="63" t="s">
        <v>88</v>
      </c>
      <c r="B102" s="46" t="s">
        <v>89</v>
      </c>
      <c r="C102" s="46" t="s">
        <v>166</v>
      </c>
      <c r="D102" s="56">
        <v>3</v>
      </c>
      <c r="E102" s="136"/>
      <c r="F102" s="165">
        <f>D102*E102</f>
        <v>0</v>
      </c>
    </row>
    <row r="103" spans="1:6" ht="60.5" customHeight="1">
      <c r="A103" s="83" t="s">
        <v>83</v>
      </c>
      <c r="B103" s="53" t="s">
        <v>193</v>
      </c>
      <c r="C103" s="53" t="s">
        <v>166</v>
      </c>
      <c r="D103" s="99">
        <v>6</v>
      </c>
      <c r="E103" s="148"/>
      <c r="F103" s="165">
        <f>D103*E103</f>
        <v>0</v>
      </c>
    </row>
    <row r="104" spans="1:6" ht="22.5" customHeight="1">
      <c r="A104" s="91" t="s">
        <v>6</v>
      </c>
      <c r="B104" s="86" t="s">
        <v>90</v>
      </c>
      <c r="C104" s="92" t="s">
        <v>6</v>
      </c>
      <c r="D104" s="92" t="s">
        <v>6</v>
      </c>
      <c r="E104" s="152" t="s">
        <v>7</v>
      </c>
      <c r="F104" s="182">
        <f>SUM(F102:F103)</f>
        <v>0</v>
      </c>
    </row>
    <row r="105" spans="1:6" ht="15.4">
      <c r="A105" s="93" t="s">
        <v>6</v>
      </c>
      <c r="B105" s="94" t="s">
        <v>6</v>
      </c>
      <c r="C105" s="94" t="s">
        <v>6</v>
      </c>
      <c r="D105" s="94" t="s">
        <v>6</v>
      </c>
      <c r="E105" s="153" t="s">
        <v>7</v>
      </c>
      <c r="F105" s="183" t="s">
        <v>7</v>
      </c>
    </row>
    <row r="106" spans="1:6" ht="15.4">
      <c r="A106" s="63" t="s">
        <v>6</v>
      </c>
      <c r="B106" s="45" t="s">
        <v>6</v>
      </c>
      <c r="C106" s="45" t="s">
        <v>6</v>
      </c>
      <c r="D106" s="45" t="s">
        <v>6</v>
      </c>
      <c r="E106" s="146" t="s">
        <v>7</v>
      </c>
      <c r="F106" s="184" t="s">
        <v>7</v>
      </c>
    </row>
    <row r="107" spans="1:6" ht="15">
      <c r="A107" s="77" t="s">
        <v>6</v>
      </c>
      <c r="B107" s="45" t="s">
        <v>94</v>
      </c>
      <c r="C107" s="45" t="s">
        <v>6</v>
      </c>
      <c r="D107" s="45" t="s">
        <v>6</v>
      </c>
      <c r="E107" s="146" t="s">
        <v>7</v>
      </c>
      <c r="F107" s="184" t="s">
        <v>7</v>
      </c>
    </row>
    <row r="108" spans="1:6" ht="15">
      <c r="A108" s="77" t="s">
        <v>6</v>
      </c>
      <c r="B108" s="45" t="s">
        <v>6</v>
      </c>
      <c r="C108" s="45" t="s">
        <v>6</v>
      </c>
      <c r="D108" s="45" t="s">
        <v>6</v>
      </c>
      <c r="E108" s="146" t="s">
        <v>7</v>
      </c>
      <c r="F108" s="184" t="s">
        <v>7</v>
      </c>
    </row>
    <row r="109" spans="1:6" ht="15.4">
      <c r="A109" s="95">
        <v>6.1</v>
      </c>
      <c r="B109" s="45" t="s">
        <v>91</v>
      </c>
      <c r="C109" s="45" t="s">
        <v>6</v>
      </c>
      <c r="D109" s="45" t="s">
        <v>6</v>
      </c>
      <c r="E109" s="146" t="s">
        <v>7</v>
      </c>
      <c r="F109" s="165">
        <f>F98</f>
        <v>0</v>
      </c>
    </row>
    <row r="110" spans="1:6" ht="15.4">
      <c r="A110" s="77" t="s">
        <v>6</v>
      </c>
      <c r="B110" s="45" t="s">
        <v>6</v>
      </c>
      <c r="C110" s="45" t="s">
        <v>6</v>
      </c>
      <c r="D110" s="45" t="s">
        <v>6</v>
      </c>
      <c r="E110" s="146" t="s">
        <v>7</v>
      </c>
      <c r="F110" s="164"/>
    </row>
    <row r="111" spans="1:6" ht="15.4">
      <c r="A111" s="95">
        <v>6.2</v>
      </c>
      <c r="B111" s="45" t="s">
        <v>92</v>
      </c>
      <c r="C111" s="45" t="s">
        <v>6</v>
      </c>
      <c r="D111" s="45" t="s">
        <v>6</v>
      </c>
      <c r="E111" s="146" t="s">
        <v>7</v>
      </c>
      <c r="F111" s="165">
        <f>F104</f>
        <v>0</v>
      </c>
    </row>
    <row r="112" spans="1:6" ht="15.4">
      <c r="A112" s="63" t="s">
        <v>6</v>
      </c>
      <c r="B112" s="46" t="s">
        <v>6</v>
      </c>
      <c r="C112" s="46" t="s">
        <v>6</v>
      </c>
      <c r="D112" s="46" t="s">
        <v>6</v>
      </c>
      <c r="E112" s="136" t="s">
        <v>7</v>
      </c>
      <c r="F112" s="164" t="s">
        <v>7</v>
      </c>
    </row>
    <row r="113" spans="1:6" ht="15.4">
      <c r="A113" s="63" t="s">
        <v>6</v>
      </c>
      <c r="B113" s="46" t="s">
        <v>6</v>
      </c>
      <c r="C113" s="46" t="s">
        <v>6</v>
      </c>
      <c r="D113" s="46" t="s">
        <v>6</v>
      </c>
      <c r="E113" s="136" t="s">
        <v>7</v>
      </c>
      <c r="F113" s="164" t="s">
        <v>7</v>
      </c>
    </row>
    <row r="114" spans="1:6" ht="15.75" thickBot="1">
      <c r="A114" s="57" t="s">
        <v>6</v>
      </c>
      <c r="B114" s="58" t="s">
        <v>6</v>
      </c>
      <c r="C114" s="58" t="s">
        <v>6</v>
      </c>
      <c r="D114" s="58" t="s">
        <v>6</v>
      </c>
      <c r="E114" s="142" t="s">
        <v>7</v>
      </c>
      <c r="F114" s="171" t="s">
        <v>7</v>
      </c>
    </row>
    <row r="115" spans="1:6" ht="34.799999999999997" customHeight="1" thickBot="1">
      <c r="A115" s="12" t="s">
        <v>6</v>
      </c>
      <c r="B115" s="7" t="s">
        <v>93</v>
      </c>
      <c r="C115" s="7" t="s">
        <v>6</v>
      </c>
      <c r="D115" s="7" t="s">
        <v>6</v>
      </c>
      <c r="E115" s="141" t="s">
        <v>7</v>
      </c>
      <c r="F115" s="169">
        <f>SUM(F107:F114)</f>
        <v>0</v>
      </c>
    </row>
    <row r="116" spans="1:6" ht="14.25" thickBot="1">
      <c r="A116" s="19"/>
      <c r="B116" s="20"/>
      <c r="C116" s="20"/>
      <c r="D116" s="20"/>
      <c r="E116" s="143"/>
      <c r="F116" s="172"/>
    </row>
    <row r="117" spans="1:6" ht="15.4" thickBot="1">
      <c r="A117" s="729" t="s">
        <v>202</v>
      </c>
      <c r="B117" s="730"/>
      <c r="C117" s="730"/>
      <c r="D117" s="730"/>
      <c r="E117" s="730"/>
      <c r="F117" s="731"/>
    </row>
    <row r="118" spans="1:6" ht="36" customHeight="1" thickBot="1">
      <c r="A118" s="10" t="s">
        <v>0</v>
      </c>
      <c r="B118" s="11" t="s">
        <v>1</v>
      </c>
      <c r="C118" s="7" t="s">
        <v>17</v>
      </c>
      <c r="D118" s="7" t="s">
        <v>34</v>
      </c>
      <c r="E118" s="141" t="s">
        <v>18</v>
      </c>
      <c r="F118" s="169" t="s">
        <v>5</v>
      </c>
    </row>
    <row r="119" spans="1:6" ht="15.4">
      <c r="A119" s="96" t="s">
        <v>6</v>
      </c>
      <c r="B119" s="60" t="s">
        <v>95</v>
      </c>
      <c r="C119" s="43" t="s">
        <v>6</v>
      </c>
      <c r="D119" s="43" t="s">
        <v>6</v>
      </c>
      <c r="E119" s="135" t="s">
        <v>6</v>
      </c>
      <c r="F119" s="163" t="s">
        <v>6</v>
      </c>
    </row>
    <row r="120" spans="1:6" ht="15.4">
      <c r="A120" s="97" t="s">
        <v>6</v>
      </c>
      <c r="B120" s="45" t="s">
        <v>96</v>
      </c>
      <c r="C120" s="46" t="s">
        <v>6</v>
      </c>
      <c r="D120" s="46" t="s">
        <v>6</v>
      </c>
      <c r="E120" s="136" t="s">
        <v>7</v>
      </c>
      <c r="F120" s="164" t="s">
        <v>7</v>
      </c>
    </row>
    <row r="121" spans="1:6" ht="46.15">
      <c r="A121" s="47">
        <v>7.1</v>
      </c>
      <c r="B121" s="46" t="s">
        <v>97</v>
      </c>
      <c r="C121" s="46" t="s">
        <v>199</v>
      </c>
      <c r="D121" s="56">
        <v>16</v>
      </c>
      <c r="E121" s="136"/>
      <c r="F121" s="165">
        <f>D121*E121</f>
        <v>0</v>
      </c>
    </row>
    <row r="122" spans="1:6" ht="15.4">
      <c r="A122" s="47" t="s">
        <v>6</v>
      </c>
      <c r="B122" s="46" t="s">
        <v>6</v>
      </c>
      <c r="C122" s="46" t="s">
        <v>6</v>
      </c>
      <c r="D122" s="56" t="s">
        <v>6</v>
      </c>
      <c r="E122" s="136"/>
      <c r="F122" s="165"/>
    </row>
    <row r="123" spans="1:6" ht="15.4">
      <c r="A123" s="47" t="s">
        <v>6</v>
      </c>
      <c r="B123" s="45" t="s">
        <v>98</v>
      </c>
      <c r="C123" s="46" t="s">
        <v>6</v>
      </c>
      <c r="D123" s="56" t="s">
        <v>6</v>
      </c>
      <c r="E123" s="136"/>
      <c r="F123" s="165"/>
    </row>
    <row r="124" spans="1:6" ht="61.5">
      <c r="A124" s="47">
        <v>7.2</v>
      </c>
      <c r="B124" s="46" t="s">
        <v>99</v>
      </c>
      <c r="C124" s="46" t="s">
        <v>9</v>
      </c>
      <c r="D124" s="56">
        <v>1</v>
      </c>
      <c r="E124" s="136"/>
      <c r="F124" s="165">
        <f t="shared" ref="F124:F143" si="4">D124*E124</f>
        <v>0</v>
      </c>
    </row>
    <row r="125" spans="1:6" ht="15.4">
      <c r="A125" s="47" t="s">
        <v>6</v>
      </c>
      <c r="B125" s="46" t="s">
        <v>6</v>
      </c>
      <c r="C125" s="46" t="s">
        <v>6</v>
      </c>
      <c r="D125" s="56" t="s">
        <v>6</v>
      </c>
      <c r="E125" s="136"/>
      <c r="F125" s="165"/>
    </row>
    <row r="126" spans="1:6" ht="15.4">
      <c r="A126" s="47" t="s">
        <v>6</v>
      </c>
      <c r="B126" s="45" t="s">
        <v>100</v>
      </c>
      <c r="C126" s="46" t="s">
        <v>6</v>
      </c>
      <c r="D126" s="56" t="s">
        <v>6</v>
      </c>
      <c r="E126" s="136"/>
      <c r="F126" s="165"/>
    </row>
    <row r="127" spans="1:6" ht="44" customHeight="1">
      <c r="A127" s="47">
        <v>7.3</v>
      </c>
      <c r="B127" s="46" t="s">
        <v>101</v>
      </c>
      <c r="C127" s="46" t="s">
        <v>9</v>
      </c>
      <c r="D127" s="56">
        <v>1</v>
      </c>
      <c r="E127" s="136"/>
      <c r="F127" s="165">
        <f t="shared" si="4"/>
        <v>0</v>
      </c>
    </row>
    <row r="128" spans="1:6" ht="15.4">
      <c r="A128" s="47" t="s">
        <v>6</v>
      </c>
      <c r="B128" s="46" t="s">
        <v>6</v>
      </c>
      <c r="C128" s="46" t="s">
        <v>6</v>
      </c>
      <c r="D128" s="56" t="s">
        <v>6</v>
      </c>
      <c r="E128" s="136"/>
      <c r="F128" s="165"/>
    </row>
    <row r="129" spans="1:6" ht="15.4">
      <c r="A129" s="47" t="s">
        <v>6</v>
      </c>
      <c r="B129" s="45" t="s">
        <v>102</v>
      </c>
      <c r="C129" s="46" t="s">
        <v>6</v>
      </c>
      <c r="D129" s="56" t="s">
        <v>6</v>
      </c>
      <c r="E129" s="136"/>
      <c r="F129" s="165"/>
    </row>
    <row r="130" spans="1:6" ht="15.4">
      <c r="A130" s="47" t="s">
        <v>6</v>
      </c>
      <c r="B130" s="45" t="s">
        <v>103</v>
      </c>
      <c r="C130" s="46" t="s">
        <v>6</v>
      </c>
      <c r="D130" s="56" t="s">
        <v>6</v>
      </c>
      <c r="E130" s="136"/>
      <c r="F130" s="165"/>
    </row>
    <row r="131" spans="1:6" ht="30.75">
      <c r="A131" s="47" t="s">
        <v>104</v>
      </c>
      <c r="B131" s="46" t="s">
        <v>105</v>
      </c>
      <c r="C131" s="46" t="s">
        <v>106</v>
      </c>
      <c r="D131" s="56">
        <v>5</v>
      </c>
      <c r="E131" s="136"/>
      <c r="F131" s="165">
        <f t="shared" si="4"/>
        <v>0</v>
      </c>
    </row>
    <row r="132" spans="1:6" ht="35.450000000000003" customHeight="1">
      <c r="A132" s="47" t="s">
        <v>107</v>
      </c>
      <c r="B132" s="46" t="s">
        <v>108</v>
      </c>
      <c r="C132" s="46" t="s">
        <v>109</v>
      </c>
      <c r="D132" s="56">
        <v>2</v>
      </c>
      <c r="E132" s="136"/>
      <c r="F132" s="165">
        <f t="shared" si="4"/>
        <v>0</v>
      </c>
    </row>
    <row r="133" spans="1:6" ht="42" customHeight="1">
      <c r="A133" s="47" t="s">
        <v>110</v>
      </c>
      <c r="B133" s="46" t="s">
        <v>111</v>
      </c>
      <c r="C133" s="46" t="s">
        <v>109</v>
      </c>
      <c r="D133" s="56">
        <v>2</v>
      </c>
      <c r="E133" s="136"/>
      <c r="F133" s="165">
        <f t="shared" si="4"/>
        <v>0</v>
      </c>
    </row>
    <row r="134" spans="1:6" ht="15.4">
      <c r="A134" s="47" t="s">
        <v>6</v>
      </c>
      <c r="B134" s="45" t="s">
        <v>112</v>
      </c>
      <c r="C134" s="46" t="s">
        <v>6</v>
      </c>
      <c r="D134" s="56" t="s">
        <v>6</v>
      </c>
      <c r="E134" s="136"/>
      <c r="F134" s="165"/>
    </row>
    <row r="135" spans="1:6" ht="30.75">
      <c r="A135" s="47">
        <v>7.5</v>
      </c>
      <c r="B135" s="50" t="s">
        <v>200</v>
      </c>
      <c r="C135" s="46" t="s">
        <v>113</v>
      </c>
      <c r="D135" s="56">
        <v>80</v>
      </c>
      <c r="E135" s="136"/>
      <c r="F135" s="165">
        <f t="shared" si="4"/>
        <v>0</v>
      </c>
    </row>
    <row r="136" spans="1:6" ht="15.4">
      <c r="A136" s="47" t="s">
        <v>6</v>
      </c>
      <c r="B136" s="110" t="s">
        <v>201</v>
      </c>
      <c r="C136" s="46" t="s">
        <v>6</v>
      </c>
      <c r="D136" s="56" t="s">
        <v>6</v>
      </c>
      <c r="E136" s="136"/>
      <c r="F136" s="165"/>
    </row>
    <row r="137" spans="1:6" ht="15.4">
      <c r="A137" s="47">
        <v>7.6</v>
      </c>
      <c r="B137" s="46" t="s">
        <v>114</v>
      </c>
      <c r="C137" s="46" t="s">
        <v>109</v>
      </c>
      <c r="D137" s="56">
        <v>2</v>
      </c>
      <c r="E137" s="136"/>
      <c r="F137" s="165">
        <f t="shared" si="4"/>
        <v>0</v>
      </c>
    </row>
    <row r="138" spans="1:6" ht="15.4">
      <c r="A138" s="47" t="s">
        <v>6</v>
      </c>
      <c r="B138" s="46" t="s">
        <v>6</v>
      </c>
      <c r="C138" s="46" t="s">
        <v>6</v>
      </c>
      <c r="D138" s="56" t="s">
        <v>6</v>
      </c>
      <c r="E138" s="136"/>
      <c r="F138" s="165"/>
    </row>
    <row r="139" spans="1:6" ht="15.4">
      <c r="A139" s="47" t="s">
        <v>6</v>
      </c>
      <c r="B139" s="45" t="s">
        <v>115</v>
      </c>
      <c r="C139" s="46" t="s">
        <v>6</v>
      </c>
      <c r="D139" s="56" t="s">
        <v>6</v>
      </c>
      <c r="E139" s="154"/>
      <c r="F139" s="165"/>
    </row>
    <row r="140" spans="1:6" ht="46.15">
      <c r="A140" s="47">
        <v>7.7</v>
      </c>
      <c r="B140" s="64" t="s">
        <v>203</v>
      </c>
      <c r="C140" s="46" t="s">
        <v>113</v>
      </c>
      <c r="D140" s="56">
        <v>450</v>
      </c>
      <c r="E140" s="136"/>
      <c r="F140" s="165">
        <f t="shared" si="4"/>
        <v>0</v>
      </c>
    </row>
    <row r="141" spans="1:6" ht="15.4">
      <c r="A141" s="47" t="s">
        <v>6</v>
      </c>
      <c r="B141" s="46" t="s">
        <v>6</v>
      </c>
      <c r="C141" s="46" t="s">
        <v>6</v>
      </c>
      <c r="D141" s="56" t="s">
        <v>6</v>
      </c>
      <c r="E141" s="136"/>
      <c r="F141" s="165"/>
    </row>
    <row r="142" spans="1:6" ht="15.4">
      <c r="A142" s="47" t="s">
        <v>6</v>
      </c>
      <c r="B142" s="45" t="s">
        <v>116</v>
      </c>
      <c r="C142" s="46" t="s">
        <v>6</v>
      </c>
      <c r="D142" s="56" t="s">
        <v>6</v>
      </c>
      <c r="E142" s="136"/>
      <c r="F142" s="165"/>
    </row>
    <row r="143" spans="1:6" ht="135" customHeight="1" thickBot="1">
      <c r="A143" s="52">
        <v>7.8</v>
      </c>
      <c r="B143" s="98" t="s">
        <v>204</v>
      </c>
      <c r="C143" s="53" t="s">
        <v>10</v>
      </c>
      <c r="D143" s="99">
        <v>1</v>
      </c>
      <c r="E143" s="148"/>
      <c r="F143" s="165">
        <f t="shared" si="4"/>
        <v>0</v>
      </c>
    </row>
    <row r="144" spans="1:6" ht="30.4" thickBot="1">
      <c r="A144" s="100" t="s">
        <v>6</v>
      </c>
      <c r="B144" s="55" t="s">
        <v>117</v>
      </c>
      <c r="C144" s="55" t="s">
        <v>6</v>
      </c>
      <c r="D144" s="55" t="s">
        <v>6</v>
      </c>
      <c r="E144" s="134" t="s">
        <v>6</v>
      </c>
      <c r="F144" s="162">
        <f>SUM(F121:F143)</f>
        <v>0</v>
      </c>
    </row>
    <row r="145" spans="1:6" ht="15.4" thickBot="1">
      <c r="A145" s="8"/>
      <c r="B145" s="749" t="s">
        <v>158</v>
      </c>
      <c r="C145" s="749"/>
      <c r="D145" s="9"/>
      <c r="E145" s="140"/>
      <c r="F145" s="168"/>
    </row>
    <row r="146" spans="1:6" ht="15">
      <c r="A146" s="740" t="s">
        <v>0</v>
      </c>
      <c r="B146" s="750" t="s">
        <v>1</v>
      </c>
      <c r="C146" s="742" t="s">
        <v>17</v>
      </c>
      <c r="D146" s="752" t="s">
        <v>34</v>
      </c>
      <c r="E146" s="155" t="s">
        <v>13</v>
      </c>
      <c r="F146" s="738" t="s">
        <v>5</v>
      </c>
    </row>
    <row r="147" spans="1:6" ht="15.4" thickBot="1">
      <c r="A147" s="741"/>
      <c r="B147" s="751"/>
      <c r="C147" s="743"/>
      <c r="D147" s="753"/>
      <c r="E147" s="141" t="s">
        <v>15</v>
      </c>
      <c r="F147" s="739"/>
    </row>
    <row r="148" spans="1:6" ht="15.4">
      <c r="A148" s="42" t="s">
        <v>6</v>
      </c>
      <c r="B148" s="43" t="s">
        <v>6</v>
      </c>
      <c r="C148" s="101" t="s">
        <v>6</v>
      </c>
      <c r="D148" s="101" t="s">
        <v>6</v>
      </c>
      <c r="E148" s="135" t="s">
        <v>6</v>
      </c>
      <c r="F148" s="170" t="s">
        <v>6</v>
      </c>
    </row>
    <row r="149" spans="1:6" ht="15.4">
      <c r="A149" s="44" t="s">
        <v>6</v>
      </c>
      <c r="B149" s="45" t="s">
        <v>118</v>
      </c>
      <c r="C149" s="49" t="s">
        <v>6</v>
      </c>
      <c r="D149" s="49" t="s">
        <v>6</v>
      </c>
      <c r="E149" s="136" t="s">
        <v>6</v>
      </c>
      <c r="F149" s="165" t="s">
        <v>6</v>
      </c>
    </row>
    <row r="150" spans="1:6" ht="61.5">
      <c r="A150" s="102" t="s">
        <v>6</v>
      </c>
      <c r="B150" s="103" t="s">
        <v>175</v>
      </c>
      <c r="C150" s="104" t="s">
        <v>6</v>
      </c>
      <c r="D150" s="104" t="s">
        <v>6</v>
      </c>
      <c r="E150" s="156" t="s">
        <v>6</v>
      </c>
      <c r="F150" s="185" t="s">
        <v>6</v>
      </c>
    </row>
    <row r="151" spans="1:6" ht="15.4">
      <c r="A151" s="102" t="s">
        <v>6</v>
      </c>
      <c r="B151" s="103"/>
      <c r="C151" s="104" t="s">
        <v>6</v>
      </c>
      <c r="D151" s="104" t="s">
        <v>6</v>
      </c>
      <c r="E151" s="156" t="s">
        <v>6</v>
      </c>
      <c r="F151" s="185" t="s">
        <v>6</v>
      </c>
    </row>
    <row r="152" spans="1:6" ht="30.75">
      <c r="A152" s="47">
        <v>8.1</v>
      </c>
      <c r="B152" s="46" t="s">
        <v>119</v>
      </c>
      <c r="C152" s="56" t="s">
        <v>109</v>
      </c>
      <c r="D152" s="56">
        <v>280</v>
      </c>
      <c r="E152" s="136"/>
      <c r="F152" s="165">
        <f>D152*E152</f>
        <v>0</v>
      </c>
    </row>
    <row r="153" spans="1:6" ht="19.05" customHeight="1">
      <c r="A153" s="47">
        <v>8.1999999999999993</v>
      </c>
      <c r="B153" s="46" t="s">
        <v>120</v>
      </c>
      <c r="C153" s="56" t="s">
        <v>167</v>
      </c>
      <c r="D153" s="56">
        <v>280</v>
      </c>
      <c r="E153" s="136"/>
      <c r="F153" s="165">
        <f t="shared" ref="F153:F158" si="5">D153*E153</f>
        <v>0</v>
      </c>
    </row>
    <row r="154" spans="1:6" ht="17.55" customHeight="1">
      <c r="A154" s="47">
        <v>8.3000000000000007</v>
      </c>
      <c r="B154" s="46" t="s">
        <v>121</v>
      </c>
      <c r="C154" s="56" t="s">
        <v>122</v>
      </c>
      <c r="D154" s="56">
        <v>50</v>
      </c>
      <c r="E154" s="136"/>
      <c r="F154" s="165">
        <f t="shared" si="5"/>
        <v>0</v>
      </c>
    </row>
    <row r="155" spans="1:6" ht="17.55" customHeight="1">
      <c r="A155" s="47">
        <v>8.4</v>
      </c>
      <c r="B155" s="46" t="s">
        <v>123</v>
      </c>
      <c r="C155" s="56" t="s">
        <v>113</v>
      </c>
      <c r="D155" s="56">
        <v>880</v>
      </c>
      <c r="E155" s="136"/>
      <c r="F155" s="165">
        <f t="shared" si="5"/>
        <v>0</v>
      </c>
    </row>
    <row r="156" spans="1:6" ht="18.5" customHeight="1">
      <c r="A156" s="47">
        <v>8.5</v>
      </c>
      <c r="B156" s="46" t="s">
        <v>124</v>
      </c>
      <c r="C156" s="56" t="s">
        <v>113</v>
      </c>
      <c r="D156" s="56">
        <v>880</v>
      </c>
      <c r="E156" s="136"/>
      <c r="F156" s="165">
        <f t="shared" si="5"/>
        <v>0</v>
      </c>
    </row>
    <row r="157" spans="1:6" ht="19.05" customHeight="1">
      <c r="A157" s="47">
        <v>8.6</v>
      </c>
      <c r="B157" s="46" t="s">
        <v>125</v>
      </c>
      <c r="C157" s="56" t="s">
        <v>122</v>
      </c>
      <c r="D157" s="56">
        <v>2</v>
      </c>
      <c r="E157" s="136"/>
      <c r="F157" s="165">
        <f t="shared" si="5"/>
        <v>0</v>
      </c>
    </row>
    <row r="158" spans="1:6" ht="18.5" customHeight="1">
      <c r="A158" s="47">
        <v>8.7000000000000099</v>
      </c>
      <c r="B158" s="46" t="s">
        <v>126</v>
      </c>
      <c r="C158" s="56" t="s">
        <v>122</v>
      </c>
      <c r="D158" s="56">
        <v>2</v>
      </c>
      <c r="E158" s="136"/>
      <c r="F158" s="165">
        <f t="shared" si="5"/>
        <v>0</v>
      </c>
    </row>
    <row r="159" spans="1:6" ht="15.75" thickBot="1">
      <c r="A159" s="81" t="s">
        <v>6</v>
      </c>
      <c r="B159" s="58" t="s">
        <v>6</v>
      </c>
      <c r="C159" s="105" t="s">
        <v>6</v>
      </c>
      <c r="D159" s="105" t="s">
        <v>6</v>
      </c>
      <c r="E159" s="142" t="s">
        <v>7</v>
      </c>
      <c r="F159" s="177" t="s">
        <v>7</v>
      </c>
    </row>
    <row r="160" spans="1:6" ht="27" customHeight="1" thickBot="1">
      <c r="A160" s="16" t="s">
        <v>6</v>
      </c>
      <c r="B160" s="7" t="s">
        <v>127</v>
      </c>
      <c r="C160" s="15" t="s">
        <v>6</v>
      </c>
      <c r="D160" s="15" t="s">
        <v>6</v>
      </c>
      <c r="E160" s="141" t="s">
        <v>7</v>
      </c>
      <c r="F160" s="169">
        <f>SUM(F152:F159)</f>
        <v>0</v>
      </c>
    </row>
    <row r="161" spans="1:6" ht="15.4" thickBot="1">
      <c r="A161" s="16"/>
      <c r="B161" s="7"/>
      <c r="C161" s="15"/>
      <c r="D161" s="15"/>
      <c r="E161" s="141"/>
      <c r="F161" s="169"/>
    </row>
    <row r="162" spans="1:6" ht="15.4" thickBot="1">
      <c r="A162" s="746" t="s">
        <v>159</v>
      </c>
      <c r="B162" s="747"/>
      <c r="C162" s="747"/>
      <c r="D162" s="747"/>
      <c r="E162" s="747"/>
      <c r="F162" s="748"/>
    </row>
    <row r="163" spans="1:6" ht="30.6" customHeight="1" thickBot="1">
      <c r="A163" s="10" t="s">
        <v>0</v>
      </c>
      <c r="B163" s="7" t="s">
        <v>1</v>
      </c>
      <c r="C163" s="11" t="s">
        <v>2</v>
      </c>
      <c r="D163" s="11" t="s">
        <v>3</v>
      </c>
      <c r="E163" s="141" t="s">
        <v>18</v>
      </c>
      <c r="F163" s="173" t="s">
        <v>5</v>
      </c>
    </row>
    <row r="164" spans="1:6" ht="68.45" customHeight="1">
      <c r="A164" s="106" t="s">
        <v>6</v>
      </c>
      <c r="B164" s="107" t="s">
        <v>176</v>
      </c>
      <c r="C164" s="108" t="s">
        <v>6</v>
      </c>
      <c r="D164" s="108" t="s">
        <v>6</v>
      </c>
      <c r="E164" s="144" t="s">
        <v>6</v>
      </c>
      <c r="F164" s="186" t="s">
        <v>6</v>
      </c>
    </row>
    <row r="165" spans="1:6" ht="15.4">
      <c r="A165" s="109"/>
      <c r="B165" s="46"/>
      <c r="C165" s="110"/>
      <c r="D165" s="110"/>
      <c r="E165" s="146"/>
      <c r="F165" s="187"/>
    </row>
    <row r="166" spans="1:6" ht="29.45" customHeight="1">
      <c r="A166" s="47">
        <v>9.1</v>
      </c>
      <c r="B166" s="46" t="s">
        <v>128</v>
      </c>
      <c r="C166" s="56" t="s">
        <v>26</v>
      </c>
      <c r="D166" s="56">
        <v>8</v>
      </c>
      <c r="E166" s="136"/>
      <c r="F166" s="188">
        <f>D166*E166</f>
        <v>0</v>
      </c>
    </row>
    <row r="167" spans="1:6" ht="17.649999999999999">
      <c r="A167" s="47">
        <v>9.1999999999999993</v>
      </c>
      <c r="B167" s="46" t="s">
        <v>129</v>
      </c>
      <c r="C167" s="56" t="s">
        <v>26</v>
      </c>
      <c r="D167" s="56">
        <v>8</v>
      </c>
      <c r="E167" s="136"/>
      <c r="F167" s="188">
        <f t="shared" ref="F167:F179" si="6">D167*E167</f>
        <v>0</v>
      </c>
    </row>
    <row r="168" spans="1:6" ht="15.4">
      <c r="A168" s="47">
        <v>9.3000000000000007</v>
      </c>
      <c r="B168" s="46" t="s">
        <v>130</v>
      </c>
      <c r="C168" s="56" t="s">
        <v>109</v>
      </c>
      <c r="D168" s="56">
        <v>819</v>
      </c>
      <c r="E168" s="136"/>
      <c r="F168" s="188">
        <f t="shared" si="6"/>
        <v>0</v>
      </c>
    </row>
    <row r="169" spans="1:6" ht="15.4">
      <c r="A169" s="47">
        <v>9.4</v>
      </c>
      <c r="B169" s="46" t="s">
        <v>131</v>
      </c>
      <c r="C169" s="56" t="s">
        <v>132</v>
      </c>
      <c r="D169" s="56">
        <v>64</v>
      </c>
      <c r="E169" s="136"/>
      <c r="F169" s="188">
        <f t="shared" si="6"/>
        <v>0</v>
      </c>
    </row>
    <row r="170" spans="1:6" ht="15.4">
      <c r="A170" s="47">
        <v>9.5</v>
      </c>
      <c r="B170" s="46" t="s">
        <v>133</v>
      </c>
      <c r="C170" s="56" t="s">
        <v>134</v>
      </c>
      <c r="D170" s="56">
        <v>7</v>
      </c>
      <c r="E170" s="136"/>
      <c r="F170" s="188">
        <f t="shared" si="6"/>
        <v>0</v>
      </c>
    </row>
    <row r="171" spans="1:6" ht="15.4">
      <c r="A171" s="47">
        <v>9.6</v>
      </c>
      <c r="B171" s="46" t="s">
        <v>135</v>
      </c>
      <c r="C171" s="56" t="s">
        <v>136</v>
      </c>
      <c r="D171" s="56">
        <v>15</v>
      </c>
      <c r="E171" s="136"/>
      <c r="F171" s="188">
        <f t="shared" si="6"/>
        <v>0</v>
      </c>
    </row>
    <row r="172" spans="1:6" ht="15.4">
      <c r="A172" s="47">
        <v>9.6999999999999993</v>
      </c>
      <c r="B172" s="46" t="s">
        <v>137</v>
      </c>
      <c r="C172" s="56" t="s">
        <v>136</v>
      </c>
      <c r="D172" s="56">
        <v>7</v>
      </c>
      <c r="E172" s="136"/>
      <c r="F172" s="188">
        <f t="shared" si="6"/>
        <v>0</v>
      </c>
    </row>
    <row r="173" spans="1:6" ht="15.4">
      <c r="A173" s="47">
        <v>9.8000000000000007</v>
      </c>
      <c r="B173" s="46" t="s">
        <v>138</v>
      </c>
      <c r="C173" s="56" t="s">
        <v>136</v>
      </c>
      <c r="D173" s="56">
        <v>5.44</v>
      </c>
      <c r="E173" s="136"/>
      <c r="F173" s="188">
        <f t="shared" si="6"/>
        <v>0</v>
      </c>
    </row>
    <row r="174" spans="1:6" ht="15.4">
      <c r="A174" s="47">
        <v>9.9</v>
      </c>
      <c r="B174" s="46" t="s">
        <v>139</v>
      </c>
      <c r="C174" s="46" t="s">
        <v>140</v>
      </c>
      <c r="D174" s="56">
        <v>2</v>
      </c>
      <c r="E174" s="136"/>
      <c r="F174" s="188">
        <f t="shared" si="6"/>
        <v>0</v>
      </c>
    </row>
    <row r="175" spans="1:6" ht="15.4">
      <c r="A175" s="111">
        <v>9.1</v>
      </c>
      <c r="B175" s="46" t="s">
        <v>141</v>
      </c>
      <c r="C175" s="56" t="s">
        <v>109</v>
      </c>
      <c r="D175" s="56">
        <v>1</v>
      </c>
      <c r="E175" s="136"/>
      <c r="F175" s="188">
        <f t="shared" si="6"/>
        <v>0</v>
      </c>
    </row>
    <row r="176" spans="1:6" ht="15.4">
      <c r="A176" s="47">
        <v>9.11</v>
      </c>
      <c r="B176" s="46" t="s">
        <v>142</v>
      </c>
      <c r="C176" s="56" t="s">
        <v>109</v>
      </c>
      <c r="D176" s="56">
        <v>2</v>
      </c>
      <c r="E176" s="136"/>
      <c r="F176" s="188">
        <f t="shared" si="6"/>
        <v>0</v>
      </c>
    </row>
    <row r="177" spans="1:6" ht="17.649999999999999">
      <c r="A177" s="111">
        <v>9.1199999999999992</v>
      </c>
      <c r="B177" s="46" t="s">
        <v>143</v>
      </c>
      <c r="C177" s="56" t="s">
        <v>109</v>
      </c>
      <c r="D177" s="56">
        <v>6</v>
      </c>
      <c r="E177" s="136"/>
      <c r="F177" s="188">
        <f t="shared" si="6"/>
        <v>0</v>
      </c>
    </row>
    <row r="178" spans="1:6" ht="30.75">
      <c r="A178" s="47">
        <v>9.1300000000000008</v>
      </c>
      <c r="B178" s="46" t="s">
        <v>144</v>
      </c>
      <c r="C178" s="46" t="s">
        <v>160</v>
      </c>
      <c r="D178" s="56">
        <v>10</v>
      </c>
      <c r="E178" s="136"/>
      <c r="F178" s="188">
        <f t="shared" si="6"/>
        <v>0</v>
      </c>
    </row>
    <row r="179" spans="1:6" ht="30.75">
      <c r="A179" s="111">
        <v>9.14</v>
      </c>
      <c r="B179" s="46" t="s">
        <v>145</v>
      </c>
      <c r="C179" s="46" t="s">
        <v>160</v>
      </c>
      <c r="D179" s="56">
        <v>30</v>
      </c>
      <c r="E179" s="136"/>
      <c r="F179" s="188">
        <f t="shared" si="6"/>
        <v>0</v>
      </c>
    </row>
    <row r="180" spans="1:6" ht="15.75" thickBot="1">
      <c r="A180" s="68"/>
      <c r="B180" s="69"/>
      <c r="C180" s="59" t="s">
        <v>6</v>
      </c>
      <c r="D180" s="69"/>
      <c r="E180" s="157"/>
      <c r="F180" s="189"/>
    </row>
    <row r="181" spans="1:6" ht="22.5" customHeight="1" thickBot="1">
      <c r="A181" s="12" t="s">
        <v>6</v>
      </c>
      <c r="B181" s="7" t="s">
        <v>146</v>
      </c>
      <c r="C181" s="7" t="s">
        <v>6</v>
      </c>
      <c r="D181" s="7" t="s">
        <v>6</v>
      </c>
      <c r="E181" s="141" t="s">
        <v>7</v>
      </c>
      <c r="F181" s="169">
        <f>SUM(F166:F180)</f>
        <v>0</v>
      </c>
    </row>
    <row r="182" spans="1:6" ht="23" customHeight="1" thickBot="1">
      <c r="A182" s="12" t="s">
        <v>6</v>
      </c>
      <c r="B182" s="7" t="s">
        <v>165</v>
      </c>
      <c r="C182" s="13" t="s">
        <v>109</v>
      </c>
      <c r="D182" s="722">
        <v>2</v>
      </c>
      <c r="E182" s="141" t="s">
        <v>7</v>
      </c>
      <c r="F182" s="169">
        <f>F181*D182</f>
        <v>0</v>
      </c>
    </row>
  </sheetData>
  <mergeCells count="22">
    <mergeCell ref="A162:F162"/>
    <mergeCell ref="A117:F117"/>
    <mergeCell ref="B145:C145"/>
    <mergeCell ref="A146:A147"/>
    <mergeCell ref="B146:B147"/>
    <mergeCell ref="C146:C147"/>
    <mergeCell ref="D146:D147"/>
    <mergeCell ref="F146:F147"/>
    <mergeCell ref="A89:F89"/>
    <mergeCell ref="A90:A91"/>
    <mergeCell ref="B90:B91"/>
    <mergeCell ref="C90:C91"/>
    <mergeCell ref="D90:D91"/>
    <mergeCell ref="E90:E91"/>
    <mergeCell ref="A1:F1"/>
    <mergeCell ref="B38:D38"/>
    <mergeCell ref="A51:F51"/>
    <mergeCell ref="A68:A69"/>
    <mergeCell ref="B68:D68"/>
    <mergeCell ref="B69:D69"/>
    <mergeCell ref="E68:E69"/>
    <mergeCell ref="F68:F69"/>
  </mergeCells>
  <pageMargins left="0.7" right="0.7" top="0.75" bottom="0.75" header="0.3" footer="0.3"/>
  <pageSetup paperSize="9" scale="62" orientation="portrait" r:id="rId1"/>
  <rowBreaks count="7" manualBreakCount="7">
    <brk id="26" max="5" man="1"/>
    <brk id="50" max="16383" man="1"/>
    <brk id="68" max="5" man="1"/>
    <brk id="87" max="16383" man="1"/>
    <brk id="115" max="5" man="1"/>
    <brk id="144" max="16383" man="1"/>
    <brk id="16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29C0-99F7-4E47-A67C-D8B9514BBA79}">
  <sheetPr>
    <tabColor rgb="FF00B0F0"/>
    <pageSetUpPr fitToPage="1"/>
  </sheetPr>
  <dimension ref="B1:G147"/>
  <sheetViews>
    <sheetView view="pageBreakPreview" topLeftCell="A125" zoomScale="70" zoomScaleNormal="100" zoomScaleSheetLayoutView="70" workbookViewId="0">
      <selection activeCell="F93" sqref="F93:F127"/>
    </sheetView>
  </sheetViews>
  <sheetFormatPr defaultColWidth="8.46484375" defaultRowHeight="13.15"/>
  <cols>
    <col min="1" max="1" width="2.53125" style="422" customWidth="1"/>
    <col min="2" max="2" width="9.796875" style="421" customWidth="1"/>
    <col min="3" max="3" width="59.46484375" style="422" customWidth="1"/>
    <col min="4" max="4" width="9.796875" style="423" customWidth="1"/>
    <col min="5" max="5" width="11.796875" style="424" customWidth="1"/>
    <col min="6" max="6" width="11.796875" style="425" customWidth="1"/>
    <col min="7" max="7" width="21.46484375" style="426" customWidth="1"/>
    <col min="8" max="16384" width="8.46484375" style="422"/>
  </cols>
  <sheetData>
    <row r="1" spans="2:7" ht="13.5" thickBot="1"/>
    <row r="2" spans="2:7" s="427" customFormat="1" ht="28.05" customHeight="1">
      <c r="B2" s="761" t="s">
        <v>410</v>
      </c>
      <c r="C2" s="762"/>
      <c r="D2" s="762"/>
      <c r="E2" s="762"/>
      <c r="F2" s="762"/>
      <c r="G2" s="763"/>
    </row>
    <row r="3" spans="2:7" s="427" customFormat="1" ht="20.100000000000001" customHeight="1" thickBot="1">
      <c r="B3" s="764" t="s">
        <v>533</v>
      </c>
      <c r="C3" s="765"/>
      <c r="D3" s="765"/>
      <c r="E3" s="765"/>
      <c r="F3" s="765"/>
      <c r="G3" s="766"/>
    </row>
    <row r="4" spans="2:7" s="430" customFormat="1">
      <c r="B4" s="767" t="s">
        <v>183</v>
      </c>
      <c r="C4" s="769" t="s">
        <v>411</v>
      </c>
      <c r="D4" s="771" t="s">
        <v>412</v>
      </c>
      <c r="E4" s="773" t="s">
        <v>413</v>
      </c>
      <c r="F4" s="428" t="s">
        <v>414</v>
      </c>
      <c r="G4" s="429" t="s">
        <v>398</v>
      </c>
    </row>
    <row r="5" spans="2:7" s="430" customFormat="1" ht="13.5" thickBot="1">
      <c r="B5" s="768"/>
      <c r="C5" s="770"/>
      <c r="D5" s="772"/>
      <c r="E5" s="774"/>
      <c r="F5" s="431" t="s">
        <v>415</v>
      </c>
      <c r="G5" s="432" t="s">
        <v>415</v>
      </c>
    </row>
    <row r="6" spans="2:7" s="430" customFormat="1">
      <c r="B6" s="433"/>
      <c r="C6" s="434"/>
      <c r="D6" s="435"/>
      <c r="E6" s="436"/>
      <c r="F6" s="437"/>
      <c r="G6" s="438"/>
    </row>
    <row r="7" spans="2:7" s="430" customFormat="1">
      <c r="B7" s="439"/>
      <c r="C7" s="440" t="s">
        <v>416</v>
      </c>
      <c r="D7" s="441"/>
      <c r="E7" s="442"/>
      <c r="F7" s="443"/>
      <c r="G7" s="438"/>
    </row>
    <row r="8" spans="2:7" s="430" customFormat="1">
      <c r="B8" s="439"/>
      <c r="C8" s="440"/>
      <c r="D8" s="441"/>
      <c r="E8" s="442"/>
      <c r="F8" s="443"/>
      <c r="G8" s="438"/>
    </row>
    <row r="9" spans="2:7" s="430" customFormat="1">
      <c r="B9" s="444" t="s">
        <v>417</v>
      </c>
      <c r="C9" s="445" t="s">
        <v>418</v>
      </c>
      <c r="D9" s="446"/>
      <c r="E9" s="447"/>
      <c r="F9" s="448"/>
      <c r="G9" s="438"/>
    </row>
    <row r="10" spans="2:7" s="430" customFormat="1" ht="52.5">
      <c r="B10" s="439" t="s">
        <v>419</v>
      </c>
      <c r="C10" s="449" t="s">
        <v>420</v>
      </c>
      <c r="D10" s="450" t="s">
        <v>304</v>
      </c>
      <c r="E10" s="451">
        <f>E27</f>
        <v>1700</v>
      </c>
      <c r="F10" s="452"/>
      <c r="G10" s="453">
        <f>E10*F10</f>
        <v>0</v>
      </c>
    </row>
    <row r="11" spans="2:7" s="430" customFormat="1">
      <c r="B11" s="439"/>
      <c r="C11" s="440"/>
      <c r="D11" s="454"/>
      <c r="E11" s="442"/>
      <c r="F11" s="452"/>
      <c r="G11" s="453">
        <f t="shared" ref="G11:G16" si="0">E11*F11</f>
        <v>0</v>
      </c>
    </row>
    <row r="12" spans="2:7" s="430" customFormat="1" ht="65.650000000000006">
      <c r="B12" s="439" t="s">
        <v>421</v>
      </c>
      <c r="C12" s="449" t="s">
        <v>422</v>
      </c>
      <c r="D12" s="450" t="s">
        <v>304</v>
      </c>
      <c r="E12" s="451">
        <f>E10</f>
        <v>1700</v>
      </c>
      <c r="F12" s="452"/>
      <c r="G12" s="453">
        <f t="shared" si="0"/>
        <v>0</v>
      </c>
    </row>
    <row r="13" spans="2:7" s="430" customFormat="1">
      <c r="B13" s="433"/>
      <c r="C13" s="434"/>
      <c r="D13" s="435"/>
      <c r="E13" s="436"/>
      <c r="F13" s="437"/>
      <c r="G13" s="453">
        <f t="shared" si="0"/>
        <v>0</v>
      </c>
    </row>
    <row r="14" spans="2:7" s="430" customFormat="1">
      <c r="B14" s="455" t="s">
        <v>423</v>
      </c>
      <c r="C14" s="440" t="s">
        <v>424</v>
      </c>
      <c r="D14" s="456"/>
      <c r="E14" s="457"/>
      <c r="F14" s="458"/>
      <c r="G14" s="453">
        <f t="shared" si="0"/>
        <v>0</v>
      </c>
    </row>
    <row r="15" spans="2:7" s="430" customFormat="1" ht="39.4">
      <c r="B15" s="439"/>
      <c r="C15" s="459" t="s">
        <v>425</v>
      </c>
      <c r="D15" s="456"/>
      <c r="E15" s="457"/>
      <c r="F15" s="458"/>
      <c r="G15" s="453">
        <f t="shared" si="0"/>
        <v>0</v>
      </c>
    </row>
    <row r="16" spans="2:7" s="430" customFormat="1">
      <c r="B16" s="439"/>
      <c r="C16" s="440"/>
      <c r="D16" s="441"/>
      <c r="E16" s="442"/>
      <c r="F16" s="443"/>
      <c r="G16" s="453">
        <f t="shared" si="0"/>
        <v>0</v>
      </c>
    </row>
    <row r="17" spans="2:7" s="430" customFormat="1" ht="202.5" customHeight="1">
      <c r="B17" s="460"/>
      <c r="C17" s="459" t="s">
        <v>426</v>
      </c>
      <c r="D17" s="461"/>
      <c r="E17" s="462"/>
      <c r="F17" s="463"/>
      <c r="G17" s="453"/>
    </row>
    <row r="18" spans="2:7" s="430" customFormat="1">
      <c r="B18" s="439"/>
      <c r="C18" s="440"/>
      <c r="D18" s="441"/>
      <c r="E18" s="442"/>
      <c r="F18" s="443"/>
      <c r="G18" s="453"/>
    </row>
    <row r="19" spans="2:7" s="430" customFormat="1">
      <c r="B19" s="460" t="s">
        <v>427</v>
      </c>
      <c r="C19" s="459" t="s">
        <v>428</v>
      </c>
      <c r="D19" s="461" t="s">
        <v>183</v>
      </c>
      <c r="E19" s="462" t="s">
        <v>184</v>
      </c>
      <c r="F19" s="463"/>
      <c r="G19" s="453"/>
    </row>
    <row r="20" spans="2:7" s="430" customFormat="1">
      <c r="B20" s="439"/>
      <c r="C20" s="440"/>
      <c r="D20" s="441"/>
      <c r="E20" s="442"/>
      <c r="F20" s="443"/>
      <c r="G20" s="453"/>
    </row>
    <row r="21" spans="2:7" s="430" customFormat="1" ht="40.5" customHeight="1">
      <c r="B21" s="460" t="s">
        <v>429</v>
      </c>
      <c r="C21" s="459" t="s">
        <v>527</v>
      </c>
      <c r="D21" s="464" t="s">
        <v>183</v>
      </c>
      <c r="E21" s="465" t="s">
        <v>430</v>
      </c>
      <c r="F21" s="463"/>
      <c r="G21" s="453">
        <f>F21</f>
        <v>0</v>
      </c>
    </row>
    <row r="22" spans="2:7" s="430" customFormat="1">
      <c r="B22" s="433"/>
      <c r="C22" s="434"/>
      <c r="D22" s="435"/>
      <c r="E22" s="436"/>
      <c r="F22" s="437"/>
      <c r="G22" s="466"/>
    </row>
    <row r="23" spans="2:7" s="430" customFormat="1" ht="13.5" thickBot="1">
      <c r="B23" s="433"/>
      <c r="C23" s="434"/>
      <c r="D23" s="435"/>
      <c r="E23" s="436"/>
      <c r="F23" s="437"/>
      <c r="G23" s="466"/>
    </row>
    <row r="24" spans="2:7" s="430" customFormat="1" ht="14.1" customHeight="1" thickBot="1">
      <c r="B24" s="467"/>
      <c r="C24" s="775" t="s">
        <v>431</v>
      </c>
      <c r="D24" s="776"/>
      <c r="E24" s="777"/>
      <c r="F24" s="468"/>
      <c r="G24" s="469">
        <f>SUM(G10:G21)</f>
        <v>0</v>
      </c>
    </row>
    <row r="25" spans="2:7" s="430" customFormat="1">
      <c r="B25" s="470"/>
      <c r="C25" s="471"/>
      <c r="D25" s="472"/>
      <c r="E25" s="473"/>
      <c r="F25" s="474"/>
      <c r="G25" s="475"/>
    </row>
    <row r="26" spans="2:7" s="481" customFormat="1" ht="15" customHeight="1">
      <c r="B26" s="476"/>
      <c r="C26" s="477" t="s">
        <v>432</v>
      </c>
      <c r="D26" s="478"/>
      <c r="E26" s="479"/>
      <c r="F26" s="478"/>
      <c r="G26" s="480"/>
    </row>
    <row r="27" spans="2:7" s="481" customFormat="1" ht="71.25" customHeight="1">
      <c r="B27" s="482" t="s">
        <v>433</v>
      </c>
      <c r="C27" s="483" t="s">
        <v>434</v>
      </c>
      <c r="D27" s="484" t="s">
        <v>304</v>
      </c>
      <c r="E27" s="485">
        <f>SUM(E41:E42)</f>
        <v>1700</v>
      </c>
      <c r="F27" s="486"/>
      <c r="G27" s="487">
        <f>E27*F27</f>
        <v>0</v>
      </c>
    </row>
    <row r="28" spans="2:7" s="481" customFormat="1" ht="15" customHeight="1">
      <c r="B28" s="488"/>
      <c r="C28" s="477" t="s">
        <v>435</v>
      </c>
      <c r="D28" s="489"/>
      <c r="E28" s="490"/>
      <c r="F28" s="491"/>
      <c r="G28" s="487"/>
    </row>
    <row r="29" spans="2:7" s="481" customFormat="1" ht="15" customHeight="1">
      <c r="B29" s="488"/>
      <c r="C29" s="492" t="s">
        <v>436</v>
      </c>
      <c r="D29" s="489"/>
      <c r="E29" s="490"/>
      <c r="F29" s="491"/>
      <c r="G29" s="487"/>
    </row>
    <row r="30" spans="2:7" s="481" customFormat="1" ht="15" customHeight="1">
      <c r="B30" s="488" t="s">
        <v>437</v>
      </c>
      <c r="C30" s="492" t="s">
        <v>438</v>
      </c>
      <c r="D30" s="489" t="s">
        <v>439</v>
      </c>
      <c r="E30" s="490">
        <v>30</v>
      </c>
      <c r="F30" s="491"/>
      <c r="G30" s="487">
        <f t="shared" ref="G30" si="1">E30*F30</f>
        <v>0</v>
      </c>
    </row>
    <row r="31" spans="2:7" s="481" customFormat="1" ht="15" customHeight="1">
      <c r="B31" s="476"/>
      <c r="C31" s="477" t="s">
        <v>440</v>
      </c>
      <c r="D31" s="478"/>
      <c r="E31" s="479"/>
      <c r="F31" s="493"/>
      <c r="G31" s="494"/>
    </row>
    <row r="32" spans="2:7" s="481" customFormat="1" ht="78.75">
      <c r="B32" s="488"/>
      <c r="C32" s="492" t="s">
        <v>532</v>
      </c>
      <c r="D32" s="489"/>
      <c r="E32" s="490"/>
      <c r="F32" s="491"/>
      <c r="G32" s="495"/>
    </row>
    <row r="33" spans="2:7" s="481" customFormat="1" ht="15">
      <c r="B33" s="488" t="s">
        <v>441</v>
      </c>
      <c r="C33" s="492" t="s">
        <v>528</v>
      </c>
      <c r="D33" s="489" t="s">
        <v>442</v>
      </c>
      <c r="E33" s="490">
        <f>E27*0.6*1</f>
        <v>1020</v>
      </c>
      <c r="F33" s="491"/>
      <c r="G33" s="495">
        <f>E33*F33</f>
        <v>0</v>
      </c>
    </row>
    <row r="34" spans="2:7" s="481" customFormat="1" ht="15" customHeight="1">
      <c r="B34" s="488" t="s">
        <v>443</v>
      </c>
      <c r="C34" s="492" t="s">
        <v>444</v>
      </c>
      <c r="D34" s="489" t="s">
        <v>442</v>
      </c>
      <c r="E34" s="490">
        <f>E27*0.6*0.5</f>
        <v>510</v>
      </c>
      <c r="F34" s="491"/>
      <c r="G34" s="495">
        <f>E34*F34</f>
        <v>0</v>
      </c>
    </row>
    <row r="35" spans="2:7" s="481" customFormat="1" ht="15" customHeight="1">
      <c r="B35" s="488" t="s">
        <v>234</v>
      </c>
      <c r="C35" s="492" t="s">
        <v>445</v>
      </c>
      <c r="D35" s="489" t="s">
        <v>442</v>
      </c>
      <c r="E35" s="490">
        <f>(E33+E34)*0.1</f>
        <v>153</v>
      </c>
      <c r="F35" s="491"/>
      <c r="G35" s="495">
        <f>E35*F35</f>
        <v>0</v>
      </c>
    </row>
    <row r="36" spans="2:7" s="481" customFormat="1" ht="15" customHeight="1" thickBot="1">
      <c r="B36" s="488"/>
      <c r="C36" s="492"/>
      <c r="D36" s="489"/>
      <c r="E36" s="496"/>
      <c r="F36" s="491"/>
      <c r="G36" s="495"/>
    </row>
    <row r="37" spans="2:7" s="481" customFormat="1" ht="15" customHeight="1" thickBot="1">
      <c r="B37" s="497"/>
      <c r="C37" s="498" t="s">
        <v>431</v>
      </c>
      <c r="D37" s="499"/>
      <c r="E37" s="499"/>
      <c r="F37" s="500"/>
      <c r="G37" s="501">
        <f>SUM(G27:G35)</f>
        <v>0</v>
      </c>
    </row>
    <row r="38" spans="2:7" s="481" customFormat="1">
      <c r="B38" s="476"/>
      <c r="C38" s="477" t="s">
        <v>446</v>
      </c>
      <c r="D38" s="478"/>
      <c r="E38" s="479"/>
      <c r="F38" s="493"/>
      <c r="G38" s="502"/>
    </row>
    <row r="39" spans="2:7" s="481" customFormat="1" ht="67.25" customHeight="1">
      <c r="B39" s="488"/>
      <c r="C39" s="483" t="s">
        <v>447</v>
      </c>
      <c r="D39" s="489"/>
      <c r="E39" s="490"/>
      <c r="F39" s="491"/>
      <c r="G39" s="502"/>
    </row>
    <row r="40" spans="2:7" s="481" customFormat="1" ht="12.6" customHeight="1">
      <c r="B40" s="488"/>
      <c r="C40" s="483"/>
      <c r="D40" s="489"/>
      <c r="E40" s="490"/>
      <c r="F40" s="491"/>
      <c r="G40" s="502"/>
    </row>
    <row r="41" spans="2:7" s="481" customFormat="1" ht="15" customHeight="1">
      <c r="B41" s="488" t="s">
        <v>448</v>
      </c>
      <c r="C41" s="492" t="s">
        <v>529</v>
      </c>
      <c r="D41" s="489" t="s">
        <v>304</v>
      </c>
      <c r="E41" s="490">
        <v>230</v>
      </c>
      <c r="F41" s="491"/>
      <c r="G41" s="495">
        <f>F41*E41</f>
        <v>0</v>
      </c>
    </row>
    <row r="42" spans="2:7" s="481" customFormat="1" ht="15" customHeight="1">
      <c r="B42" s="488" t="s">
        <v>530</v>
      </c>
      <c r="C42" s="492" t="s">
        <v>531</v>
      </c>
      <c r="D42" s="489" t="s">
        <v>304</v>
      </c>
      <c r="E42" s="490">
        <v>1470</v>
      </c>
      <c r="F42" s="491"/>
      <c r="G42" s="495">
        <f>F42*E42</f>
        <v>0</v>
      </c>
    </row>
    <row r="43" spans="2:7" s="481" customFormat="1" ht="12.6" customHeight="1">
      <c r="B43" s="488"/>
      <c r="C43" s="492"/>
      <c r="D43" s="489"/>
      <c r="E43" s="490"/>
      <c r="F43" s="491"/>
      <c r="G43" s="495"/>
    </row>
    <row r="44" spans="2:7" s="481" customFormat="1" ht="18" customHeight="1">
      <c r="B44" s="488"/>
      <c r="C44" s="503" t="s">
        <v>449</v>
      </c>
      <c r="D44" s="489"/>
      <c r="E44" s="490"/>
      <c r="F44" s="504"/>
      <c r="G44" s="495"/>
    </row>
    <row r="45" spans="2:7" s="481" customFormat="1" ht="16.5" customHeight="1">
      <c r="B45" s="476"/>
      <c r="C45" s="477" t="s">
        <v>450</v>
      </c>
      <c r="D45" s="489"/>
      <c r="E45" s="490"/>
      <c r="F45" s="491"/>
      <c r="G45" s="495"/>
    </row>
    <row r="46" spans="2:7" s="481" customFormat="1" ht="15" customHeight="1">
      <c r="B46" s="476"/>
      <c r="C46" s="477" t="s">
        <v>451</v>
      </c>
      <c r="D46" s="489"/>
      <c r="E46" s="490"/>
      <c r="F46" s="491"/>
      <c r="G46" s="495"/>
    </row>
    <row r="47" spans="2:7" s="481" customFormat="1" ht="12.6" customHeight="1">
      <c r="B47" s="488"/>
      <c r="C47" s="492"/>
      <c r="D47" s="489"/>
      <c r="E47" s="496"/>
      <c r="F47" s="491"/>
      <c r="G47" s="495"/>
    </row>
    <row r="48" spans="2:7" s="481" customFormat="1" ht="15" customHeight="1">
      <c r="B48" s="488" t="s">
        <v>452</v>
      </c>
      <c r="C48" s="492" t="s">
        <v>534</v>
      </c>
      <c r="D48" s="489" t="s">
        <v>439</v>
      </c>
      <c r="E48" s="496">
        <v>7</v>
      </c>
      <c r="F48" s="491"/>
      <c r="G48" s="495">
        <f t="shared" ref="G48:G50" si="2">F48*E48</f>
        <v>0</v>
      </c>
    </row>
    <row r="49" spans="2:7" s="481" customFormat="1" ht="15" customHeight="1">
      <c r="B49" s="488" t="s">
        <v>453</v>
      </c>
      <c r="C49" s="492" t="s">
        <v>454</v>
      </c>
      <c r="D49" s="489" t="s">
        <v>439</v>
      </c>
      <c r="E49" s="496">
        <v>6</v>
      </c>
      <c r="F49" s="491"/>
      <c r="G49" s="495">
        <f t="shared" si="2"/>
        <v>0</v>
      </c>
    </row>
    <row r="50" spans="2:7" s="481" customFormat="1" ht="15" customHeight="1">
      <c r="B50" s="488" t="s">
        <v>455</v>
      </c>
      <c r="C50" s="505" t="s">
        <v>456</v>
      </c>
      <c r="D50" s="489" t="s">
        <v>439</v>
      </c>
      <c r="E50" s="496">
        <v>2</v>
      </c>
      <c r="F50" s="491"/>
      <c r="G50" s="495">
        <f t="shared" si="2"/>
        <v>0</v>
      </c>
    </row>
    <row r="51" spans="2:7" s="481" customFormat="1" ht="15" customHeight="1">
      <c r="B51" s="488" t="s">
        <v>457</v>
      </c>
      <c r="C51" s="492" t="s">
        <v>458</v>
      </c>
      <c r="D51" s="489" t="s">
        <v>439</v>
      </c>
      <c r="E51" s="496">
        <v>5</v>
      </c>
      <c r="F51" s="491"/>
      <c r="G51" s="495">
        <f>F51*E51</f>
        <v>0</v>
      </c>
    </row>
    <row r="52" spans="2:7" s="481" customFormat="1" ht="15" customHeight="1">
      <c r="B52" s="488" t="s">
        <v>459</v>
      </c>
      <c r="C52" s="505" t="s">
        <v>460</v>
      </c>
      <c r="D52" s="489" t="s">
        <v>439</v>
      </c>
      <c r="E52" s="496">
        <v>4</v>
      </c>
      <c r="F52" s="491"/>
      <c r="G52" s="495">
        <f t="shared" ref="G52" si="3">F52*E52</f>
        <v>0</v>
      </c>
    </row>
    <row r="53" spans="2:7" s="481" customFormat="1" ht="15" customHeight="1" thickBot="1">
      <c r="B53" s="488"/>
      <c r="C53" s="505"/>
      <c r="D53" s="489"/>
      <c r="E53" s="496"/>
      <c r="F53" s="491"/>
      <c r="G53" s="495"/>
    </row>
    <row r="54" spans="2:7" s="506" customFormat="1" ht="15" customHeight="1" thickBot="1">
      <c r="B54" s="497"/>
      <c r="C54" s="498" t="s">
        <v>431</v>
      </c>
      <c r="D54" s="499"/>
      <c r="E54" s="499"/>
      <c r="F54" s="500"/>
      <c r="G54" s="501">
        <f>SUM(G39:G53)</f>
        <v>0</v>
      </c>
    </row>
    <row r="55" spans="2:7" s="506" customFormat="1" ht="12" customHeight="1">
      <c r="B55" s="488"/>
      <c r="C55" s="507"/>
      <c r="D55" s="508"/>
      <c r="E55" s="509"/>
      <c r="F55" s="510"/>
      <c r="G55" s="511"/>
    </row>
    <row r="56" spans="2:7" s="506" customFormat="1" ht="15" customHeight="1">
      <c r="B56" s="512" t="s">
        <v>461</v>
      </c>
      <c r="C56" s="440" t="s">
        <v>462</v>
      </c>
      <c r="D56" s="456"/>
      <c r="E56" s="456"/>
      <c r="F56" s="513"/>
      <c r="G56" s="511"/>
    </row>
    <row r="57" spans="2:7" s="506" customFormat="1" ht="15" customHeight="1">
      <c r="B57" s="514" t="s">
        <v>463</v>
      </c>
      <c r="C57" s="515" t="s">
        <v>535</v>
      </c>
      <c r="D57" s="516" t="s">
        <v>464</v>
      </c>
      <c r="E57" s="517">
        <v>1</v>
      </c>
      <c r="F57" s="513"/>
      <c r="G57" s="511">
        <f>E57*F57</f>
        <v>0</v>
      </c>
    </row>
    <row r="58" spans="2:7" s="506" customFormat="1" ht="15" customHeight="1">
      <c r="B58" s="439"/>
      <c r="C58" s="440"/>
      <c r="D58" s="441"/>
      <c r="E58" s="518"/>
      <c r="F58" s="519"/>
      <c r="G58" s="511"/>
    </row>
    <row r="59" spans="2:7" s="506" customFormat="1" ht="15" customHeight="1">
      <c r="B59" s="520" t="s">
        <v>465</v>
      </c>
      <c r="C59" s="521" t="s">
        <v>466</v>
      </c>
      <c r="D59" s="516"/>
      <c r="E59" s="456"/>
      <c r="F59" s="519"/>
      <c r="G59" s="511"/>
    </row>
    <row r="60" spans="2:7" s="506" customFormat="1" ht="15" customHeight="1">
      <c r="B60" s="520" t="s">
        <v>467</v>
      </c>
      <c r="C60" s="521" t="s">
        <v>468</v>
      </c>
      <c r="D60" s="516"/>
      <c r="E60" s="456"/>
      <c r="F60" s="519"/>
      <c r="G60" s="511"/>
    </row>
    <row r="61" spans="2:7" s="506" customFormat="1" ht="39.4">
      <c r="B61" s="522"/>
      <c r="C61" s="523" t="s">
        <v>469</v>
      </c>
      <c r="D61" s="524"/>
      <c r="E61" s="525"/>
      <c r="F61" s="513"/>
      <c r="G61" s="511"/>
    </row>
    <row r="62" spans="2:7" s="506" customFormat="1" ht="15" customHeight="1">
      <c r="B62" s="522"/>
      <c r="C62" s="523"/>
      <c r="D62" s="524"/>
      <c r="E62" s="525"/>
      <c r="F62" s="513"/>
      <c r="G62" s="511"/>
    </row>
    <row r="63" spans="2:7" s="506" customFormat="1" ht="15" customHeight="1">
      <c r="B63" s="514" t="s">
        <v>470</v>
      </c>
      <c r="C63" s="515" t="s">
        <v>536</v>
      </c>
      <c r="D63" s="516" t="s">
        <v>464</v>
      </c>
      <c r="E63" s="517">
        <v>1</v>
      </c>
      <c r="F63" s="513"/>
      <c r="G63" s="511">
        <f>E63*F63</f>
        <v>0</v>
      </c>
    </row>
    <row r="64" spans="2:7" s="506" customFormat="1" ht="15" customHeight="1">
      <c r="B64" s="514" t="s">
        <v>471</v>
      </c>
      <c r="C64" s="515" t="s">
        <v>472</v>
      </c>
      <c r="D64" s="516" t="s">
        <v>464</v>
      </c>
      <c r="E64" s="517">
        <f>E57</f>
        <v>1</v>
      </c>
      <c r="F64" s="526"/>
      <c r="G64" s="511">
        <f>E64*F64</f>
        <v>0</v>
      </c>
    </row>
    <row r="65" spans="2:7" s="506" customFormat="1" ht="15" customHeight="1">
      <c r="B65" s="514" t="s">
        <v>473</v>
      </c>
      <c r="C65" s="515" t="s">
        <v>474</v>
      </c>
      <c r="D65" s="516" t="s">
        <v>464</v>
      </c>
      <c r="E65" s="517">
        <v>3</v>
      </c>
      <c r="F65" s="526"/>
      <c r="G65" s="511">
        <f>E65*F65</f>
        <v>0</v>
      </c>
    </row>
    <row r="66" spans="2:7" s="506" customFormat="1" ht="15" customHeight="1">
      <c r="B66" s="514"/>
      <c r="C66" s="515"/>
      <c r="D66" s="516"/>
      <c r="E66" s="517"/>
      <c r="F66" s="526"/>
      <c r="G66" s="511"/>
    </row>
    <row r="67" spans="2:7" s="506" customFormat="1" ht="15" customHeight="1">
      <c r="B67" s="520"/>
      <c r="C67" s="521" t="s">
        <v>475</v>
      </c>
      <c r="D67" s="516"/>
      <c r="E67" s="456"/>
      <c r="F67" s="519"/>
      <c r="G67" s="511"/>
    </row>
    <row r="68" spans="2:7" s="506" customFormat="1" ht="15" customHeight="1">
      <c r="B68" s="520" t="s">
        <v>476</v>
      </c>
      <c r="C68" s="527" t="s">
        <v>477</v>
      </c>
      <c r="D68" s="516"/>
      <c r="E68" s="456"/>
      <c r="F68" s="519"/>
      <c r="G68" s="511"/>
    </row>
    <row r="69" spans="2:7" s="506" customFormat="1" ht="15" customHeight="1">
      <c r="B69" s="514" t="s">
        <v>478</v>
      </c>
      <c r="C69" s="528" t="s">
        <v>479</v>
      </c>
      <c r="D69" s="516" t="s">
        <v>464</v>
      </c>
      <c r="E69" s="517">
        <f>E65</f>
        <v>3</v>
      </c>
      <c r="F69" s="513"/>
      <c r="G69" s="511">
        <f>E69*F69</f>
        <v>0</v>
      </c>
    </row>
    <row r="70" spans="2:7" s="506" customFormat="1" ht="15" customHeight="1">
      <c r="B70" s="514"/>
      <c r="C70" s="605"/>
      <c r="D70" s="516"/>
      <c r="E70" s="517"/>
      <c r="F70" s="513"/>
      <c r="G70" s="511"/>
    </row>
    <row r="71" spans="2:7" s="506" customFormat="1" ht="15" customHeight="1">
      <c r="B71" s="600"/>
      <c r="C71" s="454" t="s">
        <v>537</v>
      </c>
      <c r="D71" s="601"/>
      <c r="E71" s="602"/>
      <c r="F71" s="603"/>
      <c r="G71" s="604"/>
    </row>
    <row r="72" spans="2:7" s="506" customFormat="1" ht="15" customHeight="1">
      <c r="B72" s="514" t="s">
        <v>538</v>
      </c>
      <c r="C72" s="492" t="s">
        <v>540</v>
      </c>
      <c r="D72" s="516" t="s">
        <v>464</v>
      </c>
      <c r="E72" s="606">
        <v>2</v>
      </c>
      <c r="F72" s="607"/>
      <c r="G72" s="608">
        <f t="shared" ref="G72:G77" si="4">E72*F72</f>
        <v>0</v>
      </c>
    </row>
    <row r="73" spans="2:7" s="506" customFormat="1" ht="15" customHeight="1">
      <c r="B73" s="514" t="s">
        <v>539</v>
      </c>
      <c r="C73" s="492" t="s">
        <v>542</v>
      </c>
      <c r="D73" s="516" t="s">
        <v>464</v>
      </c>
      <c r="E73" s="606">
        <v>1</v>
      </c>
      <c r="F73" s="607"/>
      <c r="G73" s="608">
        <f t="shared" si="4"/>
        <v>0</v>
      </c>
    </row>
    <row r="74" spans="2:7" s="506" customFormat="1">
      <c r="B74" s="514" t="s">
        <v>541</v>
      </c>
      <c r="C74" s="492" t="s">
        <v>544</v>
      </c>
      <c r="D74" s="516" t="s">
        <v>464</v>
      </c>
      <c r="E74" s="606">
        <f>E73</f>
        <v>1</v>
      </c>
      <c r="F74" s="607"/>
      <c r="G74" s="608">
        <f t="shared" si="4"/>
        <v>0</v>
      </c>
    </row>
    <row r="75" spans="2:7" s="506" customFormat="1" ht="30.6" customHeight="1">
      <c r="B75" s="514" t="s">
        <v>543</v>
      </c>
      <c r="C75" s="492" t="s">
        <v>546</v>
      </c>
      <c r="D75" s="516" t="s">
        <v>464</v>
      </c>
      <c r="E75" s="590">
        <v>1</v>
      </c>
      <c r="F75" s="607"/>
      <c r="G75" s="608">
        <f t="shared" si="4"/>
        <v>0</v>
      </c>
    </row>
    <row r="76" spans="2:7" s="506" customFormat="1" ht="15" customHeight="1">
      <c r="B76" s="514" t="s">
        <v>545</v>
      </c>
      <c r="C76" s="492" t="s">
        <v>548</v>
      </c>
      <c r="D76" s="516" t="s">
        <v>464</v>
      </c>
      <c r="E76" s="516">
        <v>2</v>
      </c>
      <c r="F76" s="609"/>
      <c r="G76" s="608">
        <f t="shared" si="4"/>
        <v>0</v>
      </c>
    </row>
    <row r="77" spans="2:7" s="506" customFormat="1" ht="15" customHeight="1">
      <c r="B77" s="514" t="s">
        <v>547</v>
      </c>
      <c r="C77" s="492" t="s">
        <v>549</v>
      </c>
      <c r="D77" s="516" t="s">
        <v>464</v>
      </c>
      <c r="E77" s="516">
        <v>2</v>
      </c>
      <c r="F77" s="609"/>
      <c r="G77" s="608">
        <f t="shared" si="4"/>
        <v>0</v>
      </c>
    </row>
    <row r="78" spans="2:7" s="506" customFormat="1" ht="15" customHeight="1">
      <c r="B78" s="514"/>
      <c r="C78" s="515"/>
      <c r="D78" s="516"/>
      <c r="E78" s="517"/>
      <c r="F78" s="513"/>
      <c r="G78" s="511"/>
    </row>
    <row r="79" spans="2:7" s="506" customFormat="1" ht="15" customHeight="1">
      <c r="B79" s="514"/>
      <c r="C79" s="515"/>
      <c r="D79" s="516"/>
      <c r="E79" s="517"/>
      <c r="F79" s="513"/>
      <c r="G79" s="511"/>
    </row>
    <row r="80" spans="2:7" s="506" customFormat="1" ht="25.5">
      <c r="B80" s="488"/>
      <c r="C80" s="503" t="s">
        <v>480</v>
      </c>
      <c r="D80" s="489"/>
      <c r="E80" s="490"/>
      <c r="F80" s="529"/>
      <c r="G80" s="502"/>
    </row>
    <row r="81" spans="2:7" s="506" customFormat="1" ht="39" customHeight="1">
      <c r="B81" s="488"/>
      <c r="C81" s="492" t="s">
        <v>320</v>
      </c>
      <c r="D81" s="489"/>
      <c r="E81" s="496"/>
      <c r="F81" s="529"/>
      <c r="G81" s="502"/>
    </row>
    <row r="82" spans="2:7" s="506" customFormat="1" ht="66.75" customHeight="1">
      <c r="B82" s="488"/>
      <c r="C82" s="492" t="s">
        <v>481</v>
      </c>
      <c r="D82" s="489"/>
      <c r="E82" s="496"/>
      <c r="F82" s="529"/>
      <c r="G82" s="502"/>
    </row>
    <row r="83" spans="2:7" s="506" customFormat="1" ht="26.25">
      <c r="B83" s="488"/>
      <c r="C83" s="492" t="s">
        <v>482</v>
      </c>
      <c r="D83" s="489"/>
      <c r="E83" s="496"/>
      <c r="F83" s="529"/>
      <c r="G83" s="502"/>
    </row>
    <row r="84" spans="2:7" s="506" customFormat="1" ht="17.100000000000001" customHeight="1">
      <c r="B84" s="476"/>
      <c r="C84" s="477" t="s">
        <v>483</v>
      </c>
      <c r="D84" s="489"/>
      <c r="E84" s="490"/>
      <c r="F84" s="529"/>
      <c r="G84" s="502"/>
    </row>
    <row r="85" spans="2:7" s="506" customFormat="1" ht="57" customHeight="1">
      <c r="B85" s="488"/>
      <c r="C85" s="492" t="s">
        <v>484</v>
      </c>
      <c r="D85" s="489"/>
      <c r="E85" s="496"/>
      <c r="F85" s="529"/>
      <c r="G85" s="502"/>
    </row>
    <row r="86" spans="2:7" s="506" customFormat="1">
      <c r="B86" s="488"/>
      <c r="C86" s="492"/>
      <c r="D86" s="489"/>
      <c r="E86" s="496"/>
      <c r="F86" s="491"/>
      <c r="G86" s="502"/>
    </row>
    <row r="87" spans="2:7" s="506" customFormat="1">
      <c r="B87" s="514" t="s">
        <v>485</v>
      </c>
      <c r="C87" s="515" t="s">
        <v>486</v>
      </c>
      <c r="D87" s="516" t="s">
        <v>464</v>
      </c>
      <c r="E87" s="517">
        <f>SUM(E63:E65)+E75</f>
        <v>6</v>
      </c>
      <c r="F87" s="513"/>
      <c r="G87" s="495">
        <f t="shared" ref="G87" si="5">E87*F87</f>
        <v>0</v>
      </c>
    </row>
    <row r="88" spans="2:7" s="506" customFormat="1" ht="13.5" thickBot="1">
      <c r="B88" s="488"/>
      <c r="C88" s="492"/>
      <c r="D88" s="489"/>
      <c r="E88" s="496"/>
      <c r="F88" s="491"/>
      <c r="G88" s="495"/>
    </row>
    <row r="89" spans="2:7" s="506" customFormat="1" ht="15" customHeight="1" thickBot="1">
      <c r="B89" s="497"/>
      <c r="C89" s="498" t="s">
        <v>431</v>
      </c>
      <c r="D89" s="499"/>
      <c r="E89" s="499"/>
      <c r="F89" s="500"/>
      <c r="G89" s="530">
        <f>SUM(G56:G88)</f>
        <v>0</v>
      </c>
    </row>
    <row r="90" spans="2:7" s="506" customFormat="1">
      <c r="B90" s="531"/>
      <c r="C90" s="532"/>
      <c r="D90" s="533"/>
      <c r="E90" s="534"/>
      <c r="F90" s="535"/>
      <c r="G90" s="536"/>
    </row>
    <row r="91" spans="2:7" s="506" customFormat="1">
      <c r="B91" s="537" t="s">
        <v>487</v>
      </c>
      <c r="C91" s="538" t="s">
        <v>424</v>
      </c>
      <c r="D91" s="489"/>
      <c r="E91" s="496"/>
      <c r="F91" s="491"/>
      <c r="G91" s="495"/>
    </row>
    <row r="92" spans="2:7" s="506" customFormat="1">
      <c r="B92" s="488"/>
      <c r="C92" s="492"/>
      <c r="D92" s="489"/>
      <c r="E92" s="496"/>
      <c r="F92" s="491"/>
      <c r="G92" s="495"/>
    </row>
    <row r="93" spans="2:7" s="506" customFormat="1" ht="26.25">
      <c r="B93" s="537" t="s">
        <v>488</v>
      </c>
      <c r="C93" s="539" t="s">
        <v>489</v>
      </c>
      <c r="D93" s="540" t="s">
        <v>183</v>
      </c>
      <c r="E93" s="541" t="s">
        <v>490</v>
      </c>
      <c r="F93" s="542"/>
      <c r="G93" s="495">
        <f>F93</f>
        <v>0</v>
      </c>
    </row>
    <row r="94" spans="2:7" s="506" customFormat="1">
      <c r="B94" s="488"/>
      <c r="C94" s="492"/>
      <c r="D94" s="489"/>
      <c r="E94" s="496"/>
      <c r="F94" s="491"/>
      <c r="G94" s="495"/>
    </row>
    <row r="95" spans="2:7" s="506" customFormat="1">
      <c r="B95" s="520" t="s">
        <v>491</v>
      </c>
      <c r="C95" s="521" t="s">
        <v>492</v>
      </c>
      <c r="D95" s="516"/>
      <c r="E95" s="543"/>
      <c r="F95" s="542"/>
      <c r="G95" s="495"/>
    </row>
    <row r="96" spans="2:7" s="506" customFormat="1">
      <c r="B96" s="439"/>
      <c r="C96" s="440"/>
      <c r="D96" s="441"/>
      <c r="E96" s="544"/>
      <c r="F96" s="542"/>
      <c r="G96" s="495"/>
    </row>
    <row r="97" spans="2:7" s="506" customFormat="1" ht="42.6" customHeight="1">
      <c r="B97" s="439" t="s">
        <v>493</v>
      </c>
      <c r="C97" s="449" t="s">
        <v>550</v>
      </c>
      <c r="D97" s="456" t="s">
        <v>464</v>
      </c>
      <c r="E97" s="517">
        <f>ROUNDUP((E10/300)+E87,0)</f>
        <v>12</v>
      </c>
      <c r="F97" s="545"/>
      <c r="G97" s="495">
        <f>E97*F97</f>
        <v>0</v>
      </c>
    </row>
    <row r="98" spans="2:7" s="506" customFormat="1">
      <c r="B98" s="439"/>
      <c r="C98" s="440"/>
      <c r="D98" s="441"/>
      <c r="E98" s="546"/>
      <c r="F98" s="542"/>
      <c r="G98" s="495"/>
    </row>
    <row r="99" spans="2:7" s="506" customFormat="1" ht="27.6" customHeight="1">
      <c r="B99" s="439" t="s">
        <v>494</v>
      </c>
      <c r="C99" s="449" t="s">
        <v>495</v>
      </c>
      <c r="D99" s="456" t="s">
        <v>464</v>
      </c>
      <c r="E99" s="517">
        <f>E64</f>
        <v>1</v>
      </c>
      <c r="F99" s="545"/>
      <c r="G99" s="495">
        <f t="shared" ref="G99" si="6">E99*F99</f>
        <v>0</v>
      </c>
    </row>
    <row r="100" spans="2:7" s="506" customFormat="1">
      <c r="B100" s="488"/>
      <c r="C100" s="492"/>
      <c r="D100" s="489"/>
      <c r="E100" s="547"/>
      <c r="F100" s="491"/>
      <c r="G100" s="495"/>
    </row>
    <row r="101" spans="2:7" s="506" customFormat="1" ht="25.5">
      <c r="B101" s="439"/>
      <c r="C101" s="440" t="s">
        <v>496</v>
      </c>
      <c r="D101" s="456"/>
      <c r="E101" s="548"/>
      <c r="F101" s="545"/>
      <c r="G101" s="495"/>
    </row>
    <row r="102" spans="2:7" s="506" customFormat="1">
      <c r="B102" s="439"/>
      <c r="C102" s="440"/>
      <c r="D102" s="441"/>
      <c r="E102" s="546"/>
      <c r="F102" s="542"/>
      <c r="G102" s="495"/>
    </row>
    <row r="103" spans="2:7" s="506" customFormat="1" ht="25.5">
      <c r="B103" s="455" t="s">
        <v>497</v>
      </c>
      <c r="C103" s="549" t="s">
        <v>498</v>
      </c>
      <c r="D103" s="456"/>
      <c r="E103" s="548"/>
      <c r="F103" s="545"/>
      <c r="G103" s="495"/>
    </row>
    <row r="104" spans="2:7" s="506" customFormat="1">
      <c r="B104" s="439"/>
      <c r="C104" s="440"/>
      <c r="D104" s="441"/>
      <c r="E104" s="546"/>
      <c r="F104" s="542"/>
      <c r="G104" s="495"/>
    </row>
    <row r="105" spans="2:7" s="506" customFormat="1">
      <c r="B105" s="520" t="s">
        <v>499</v>
      </c>
      <c r="C105" s="521" t="s">
        <v>500</v>
      </c>
      <c r="D105" s="516"/>
      <c r="E105" s="548"/>
      <c r="F105" s="542"/>
      <c r="G105" s="495"/>
    </row>
    <row r="106" spans="2:7" s="506" customFormat="1">
      <c r="B106" s="439"/>
      <c r="C106" s="440"/>
      <c r="D106" s="441"/>
      <c r="E106" s="546"/>
      <c r="F106" s="542"/>
      <c r="G106" s="495"/>
    </row>
    <row r="107" spans="2:7" s="506" customFormat="1" ht="15">
      <c r="B107" s="514" t="s">
        <v>501</v>
      </c>
      <c r="C107" s="515" t="s">
        <v>502</v>
      </c>
      <c r="D107" s="516" t="s">
        <v>503</v>
      </c>
      <c r="E107" s="517">
        <f>E87*1.2*1.2*1.2</f>
        <v>10.367999999999999</v>
      </c>
      <c r="F107" s="545"/>
      <c r="G107" s="495">
        <f>E107*F107</f>
        <v>0</v>
      </c>
    </row>
    <row r="108" spans="2:7" s="506" customFormat="1">
      <c r="B108" s="550"/>
      <c r="C108" s="551"/>
      <c r="D108" s="464"/>
      <c r="E108" s="552"/>
      <c r="F108" s="553"/>
      <c r="G108" s="536"/>
    </row>
    <row r="109" spans="2:7" s="506" customFormat="1" ht="13.8" customHeight="1">
      <c r="B109" s="556"/>
      <c r="C109" s="557"/>
      <c r="D109" s="558"/>
      <c r="E109" s="559"/>
      <c r="F109" s="559"/>
      <c r="G109" s="560"/>
    </row>
    <row r="110" spans="2:7" s="506" customFormat="1" ht="14.55" customHeight="1">
      <c r="B110" s="561" t="s">
        <v>504</v>
      </c>
      <c r="C110" s="562" t="s">
        <v>505</v>
      </c>
      <c r="D110" s="563"/>
      <c r="E110" s="563"/>
      <c r="F110" s="563"/>
      <c r="G110" s="564"/>
    </row>
    <row r="111" spans="2:7" s="506" customFormat="1">
      <c r="B111" s="565"/>
      <c r="C111" s="562" t="s">
        <v>506</v>
      </c>
      <c r="D111" s="563"/>
      <c r="E111" s="563"/>
      <c r="F111" s="563"/>
      <c r="G111" s="564"/>
    </row>
    <row r="112" spans="2:7" s="506" customFormat="1" ht="26.25">
      <c r="B112" s="566"/>
      <c r="C112" s="567" t="s">
        <v>507</v>
      </c>
      <c r="D112" s="568"/>
      <c r="E112" s="568"/>
      <c r="F112" s="568"/>
      <c r="G112" s="564"/>
    </row>
    <row r="113" spans="2:7" s="506" customFormat="1">
      <c r="B113" s="565"/>
      <c r="C113" s="563"/>
      <c r="D113" s="563"/>
      <c r="E113" s="563"/>
      <c r="F113" s="563"/>
      <c r="G113" s="564"/>
    </row>
    <row r="114" spans="2:7" s="506" customFormat="1">
      <c r="B114" s="565"/>
      <c r="C114" s="562" t="s">
        <v>508</v>
      </c>
      <c r="D114" s="563"/>
      <c r="E114" s="563"/>
      <c r="F114" s="563"/>
      <c r="G114" s="564"/>
    </row>
    <row r="115" spans="2:7" s="506" customFormat="1">
      <c r="B115" s="565"/>
      <c r="C115" s="569" t="s">
        <v>509</v>
      </c>
      <c r="D115" s="563"/>
      <c r="E115" s="563"/>
      <c r="F115" s="563"/>
      <c r="G115" s="564"/>
    </row>
    <row r="116" spans="2:7" s="506" customFormat="1">
      <c r="B116" s="565"/>
      <c r="C116" s="563"/>
      <c r="D116" s="563"/>
      <c r="E116" s="563"/>
      <c r="F116" s="563"/>
      <c r="G116" s="564"/>
    </row>
    <row r="117" spans="2:7" s="506" customFormat="1">
      <c r="B117" s="561" t="s">
        <v>510</v>
      </c>
      <c r="C117" s="562" t="s">
        <v>511</v>
      </c>
      <c r="D117" s="563"/>
      <c r="E117" s="563"/>
      <c r="F117" s="563"/>
      <c r="G117" s="564"/>
    </row>
    <row r="118" spans="2:7" s="506" customFormat="1">
      <c r="B118" s="570" t="s">
        <v>512</v>
      </c>
      <c r="C118" s="567" t="s">
        <v>551</v>
      </c>
      <c r="D118" s="571" t="s">
        <v>464</v>
      </c>
      <c r="E118" s="559">
        <v>5</v>
      </c>
      <c r="F118" s="572"/>
      <c r="G118" s="564">
        <f t="shared" ref="G118:G120" si="7">E118*F118</f>
        <v>0</v>
      </c>
    </row>
    <row r="119" spans="2:7" s="506" customFormat="1" ht="14.25">
      <c r="B119" s="561" t="s">
        <v>513</v>
      </c>
      <c r="C119" s="562" t="s">
        <v>514</v>
      </c>
      <c r="D119" s="568"/>
      <c r="E119" s="568"/>
      <c r="F119" s="568"/>
      <c r="G119" s="564"/>
    </row>
    <row r="120" spans="2:7" s="506" customFormat="1">
      <c r="B120" s="570" t="s">
        <v>515</v>
      </c>
      <c r="C120" s="567" t="s">
        <v>551</v>
      </c>
      <c r="D120" s="571" t="s">
        <v>464</v>
      </c>
      <c r="E120" s="559">
        <v>2</v>
      </c>
      <c r="F120" s="572"/>
      <c r="G120" s="564">
        <f t="shared" si="7"/>
        <v>0</v>
      </c>
    </row>
    <row r="121" spans="2:7" s="506" customFormat="1">
      <c r="B121" s="550"/>
      <c r="C121" s="551"/>
      <c r="D121" s="464"/>
      <c r="E121" s="552"/>
      <c r="F121" s="553"/>
      <c r="G121" s="536"/>
    </row>
    <row r="122" spans="2:7" s="506" customFormat="1">
      <c r="B122" s="555"/>
      <c r="C122" s="573"/>
      <c r="D122" s="574"/>
      <c r="E122" s="575"/>
      <c r="F122" s="576"/>
      <c r="G122" s="577"/>
    </row>
    <row r="123" spans="2:7" s="506" customFormat="1" ht="13.9">
      <c r="B123" s="578"/>
      <c r="C123" s="579" t="s">
        <v>516</v>
      </c>
      <c r="D123" s="580"/>
      <c r="E123" s="457"/>
      <c r="F123" s="581"/>
      <c r="G123" s="582"/>
    </row>
    <row r="124" spans="2:7" s="506" customFormat="1" ht="13.9">
      <c r="B124" s="583"/>
      <c r="C124" s="584"/>
      <c r="D124" s="585"/>
      <c r="E124" s="465"/>
      <c r="F124" s="586"/>
      <c r="G124" s="582"/>
    </row>
    <row r="125" spans="2:7" s="506" customFormat="1" ht="13.9">
      <c r="B125" s="587"/>
      <c r="C125" s="588" t="s">
        <v>517</v>
      </c>
      <c r="D125" s="585"/>
      <c r="E125" s="465"/>
      <c r="F125" s="586"/>
      <c r="G125" s="582"/>
    </row>
    <row r="126" spans="2:7" s="506" customFormat="1" ht="13.9">
      <c r="B126" s="583"/>
      <c r="C126" s="584"/>
      <c r="D126" s="585"/>
      <c r="E126" s="465"/>
      <c r="F126" s="586"/>
      <c r="G126" s="582"/>
    </row>
    <row r="127" spans="2:7" s="506" customFormat="1" ht="126.6" customHeight="1" thickBot="1">
      <c r="B127" s="583" t="s">
        <v>518</v>
      </c>
      <c r="C127" s="589" t="s">
        <v>519</v>
      </c>
      <c r="D127" s="516" t="s">
        <v>304</v>
      </c>
      <c r="E127" s="590">
        <v>10</v>
      </c>
      <c r="F127" s="586"/>
      <c r="G127" s="582">
        <f>E127*F127</f>
        <v>0</v>
      </c>
    </row>
    <row r="128" spans="2:7" ht="13.5" thickBot="1">
      <c r="B128" s="497"/>
      <c r="C128" s="498" t="s">
        <v>431</v>
      </c>
      <c r="D128" s="499"/>
      <c r="E128" s="499"/>
      <c r="F128" s="500"/>
      <c r="G128" s="530">
        <f>SUM(G90:G127)</f>
        <v>0</v>
      </c>
    </row>
    <row r="129" spans="2:7" ht="16.5" customHeight="1">
      <c r="G129" s="591"/>
    </row>
    <row r="130" spans="2:7">
      <c r="G130" s="591"/>
    </row>
    <row r="131" spans="2:7">
      <c r="C131" s="754"/>
      <c r="D131" s="754"/>
      <c r="E131" s="754"/>
      <c r="F131" s="754"/>
      <c r="G131" s="591"/>
    </row>
    <row r="132" spans="2:7" ht="22.05" customHeight="1">
      <c r="B132" s="592"/>
      <c r="C132" s="778" t="s">
        <v>520</v>
      </c>
      <c r="D132" s="778"/>
      <c r="E132" s="778"/>
      <c r="F132" s="778"/>
      <c r="G132" s="593"/>
    </row>
    <row r="133" spans="2:7" ht="15.4">
      <c r="B133" s="594"/>
      <c r="C133" s="755"/>
      <c r="D133" s="755"/>
      <c r="E133" s="755"/>
      <c r="F133" s="755"/>
      <c r="G133" s="595"/>
    </row>
    <row r="134" spans="2:7" ht="15.4">
      <c r="B134" s="594"/>
      <c r="C134" s="755" t="s">
        <v>521</v>
      </c>
      <c r="D134" s="755"/>
      <c r="E134" s="755"/>
      <c r="F134" s="755"/>
      <c r="G134" s="596">
        <f>G24</f>
        <v>0</v>
      </c>
    </row>
    <row r="135" spans="2:7" ht="15.4">
      <c r="B135" s="594"/>
      <c r="C135" s="755"/>
      <c r="D135" s="755"/>
      <c r="E135" s="755"/>
      <c r="F135" s="755"/>
      <c r="G135" s="596"/>
    </row>
    <row r="136" spans="2:7" ht="15.4">
      <c r="B136" s="594"/>
      <c r="C136" s="755" t="s">
        <v>522</v>
      </c>
      <c r="D136" s="755"/>
      <c r="E136" s="755"/>
      <c r="F136" s="755"/>
      <c r="G136" s="596">
        <f>G37</f>
        <v>0</v>
      </c>
    </row>
    <row r="137" spans="2:7" ht="15.4">
      <c r="B137" s="594"/>
      <c r="C137" s="755"/>
      <c r="D137" s="755"/>
      <c r="E137" s="755"/>
      <c r="F137" s="755"/>
      <c r="G137" s="596"/>
    </row>
    <row r="138" spans="2:7" ht="15.4">
      <c r="B138" s="594"/>
      <c r="C138" s="755" t="s">
        <v>523</v>
      </c>
      <c r="D138" s="755"/>
      <c r="E138" s="755"/>
      <c r="F138" s="755"/>
      <c r="G138" s="596">
        <f>G54</f>
        <v>0</v>
      </c>
    </row>
    <row r="139" spans="2:7" ht="15.4">
      <c r="B139" s="594"/>
      <c r="C139" s="755"/>
      <c r="D139" s="755"/>
      <c r="E139" s="755"/>
      <c r="F139" s="755"/>
      <c r="G139" s="596"/>
    </row>
    <row r="140" spans="2:7" ht="15.4">
      <c r="B140" s="594"/>
      <c r="C140" s="755" t="s">
        <v>524</v>
      </c>
      <c r="D140" s="755"/>
      <c r="E140" s="755"/>
      <c r="F140" s="755"/>
      <c r="G140" s="596">
        <f>G89</f>
        <v>0</v>
      </c>
    </row>
    <row r="141" spans="2:7" ht="15.4">
      <c r="B141" s="594"/>
      <c r="C141" s="756"/>
      <c r="D141" s="757"/>
      <c r="E141" s="757"/>
      <c r="F141" s="758"/>
      <c r="G141" s="596"/>
    </row>
    <row r="142" spans="2:7" ht="15.4">
      <c r="B142" s="594"/>
      <c r="C142" s="756" t="s">
        <v>525</v>
      </c>
      <c r="D142" s="757"/>
      <c r="E142" s="757"/>
      <c r="F142" s="758"/>
      <c r="G142" s="596">
        <f>G128</f>
        <v>0</v>
      </c>
    </row>
    <row r="143" spans="2:7" ht="15.4">
      <c r="B143" s="594"/>
      <c r="C143" s="755"/>
      <c r="D143" s="755"/>
      <c r="E143" s="755"/>
      <c r="F143" s="755"/>
      <c r="G143" s="596"/>
    </row>
    <row r="144" spans="2:7" ht="26.55" customHeight="1">
      <c r="B144" s="594"/>
      <c r="C144" s="759" t="s">
        <v>526</v>
      </c>
      <c r="D144" s="759"/>
      <c r="E144" s="759"/>
      <c r="F144" s="759"/>
      <c r="G144" s="597">
        <f>SUM(G134:G143)</f>
        <v>0</v>
      </c>
    </row>
    <row r="145" spans="2:7" ht="15.75" thickBot="1">
      <c r="B145" s="598"/>
      <c r="C145" s="760"/>
      <c r="D145" s="760"/>
      <c r="E145" s="760"/>
      <c r="F145" s="760"/>
      <c r="G145" s="599"/>
    </row>
    <row r="146" spans="2:7">
      <c r="C146" s="754"/>
      <c r="D146" s="754"/>
      <c r="E146" s="754"/>
      <c r="F146" s="754"/>
    </row>
    <row r="147" spans="2:7">
      <c r="C147" s="754"/>
      <c r="D147" s="754"/>
      <c r="E147" s="754"/>
      <c r="F147" s="754"/>
    </row>
  </sheetData>
  <mergeCells count="24">
    <mergeCell ref="C135:F135"/>
    <mergeCell ref="B2:G2"/>
    <mergeCell ref="B3:G3"/>
    <mergeCell ref="B4:B5"/>
    <mergeCell ref="C4:C5"/>
    <mergeCell ref="D4:D5"/>
    <mergeCell ref="E4:E5"/>
    <mergeCell ref="C24:E24"/>
    <mergeCell ref="C131:F131"/>
    <mergeCell ref="C132:F132"/>
    <mergeCell ref="C133:F133"/>
    <mergeCell ref="C134:F134"/>
    <mergeCell ref="C147:F147"/>
    <mergeCell ref="C136:F136"/>
    <mergeCell ref="C137:F137"/>
    <mergeCell ref="C138:F138"/>
    <mergeCell ref="C139:F139"/>
    <mergeCell ref="C140:F140"/>
    <mergeCell ref="C141:F141"/>
    <mergeCell ref="C142:F142"/>
    <mergeCell ref="C143:F143"/>
    <mergeCell ref="C144:F144"/>
    <mergeCell ref="C145:F145"/>
    <mergeCell ref="C146:F146"/>
  </mergeCells>
  <printOptions horizontalCentered="1"/>
  <pageMargins left="0.7" right="0.5" top="0.5" bottom="0.41" header="0.3" footer="0.3"/>
  <pageSetup scale="74" fitToHeight="0" orientation="portrait" r:id="rId1"/>
  <headerFooter alignWithMargins="0">
    <oddFooter>&amp;LPrepared by Tana Water Works Development Agency&amp;CPage &amp;P of &amp;N</oddFooter>
  </headerFooter>
  <rowBreaks count="5" manualBreakCount="5">
    <brk id="24" min="1" max="6" man="1"/>
    <brk id="37" min="1" max="6" man="1"/>
    <brk id="54" min="1" max="6" man="1"/>
    <brk id="89" min="1" max="6" man="1"/>
    <brk id="129" min="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4977-8F89-4CFC-97B4-363A284853FB}">
  <sheetPr>
    <tabColor rgb="FF00B0F0"/>
    <pageSetUpPr fitToPage="1"/>
  </sheetPr>
  <dimension ref="A1:O195"/>
  <sheetViews>
    <sheetView view="pageBreakPreview" topLeftCell="A168" zoomScale="85" zoomScaleNormal="100" zoomScaleSheetLayoutView="85" workbookViewId="0">
      <selection activeCell="F190" sqref="F190"/>
    </sheetView>
  </sheetViews>
  <sheetFormatPr defaultColWidth="9.19921875" defaultRowHeight="13.15"/>
  <cols>
    <col min="1" max="1" width="7.46484375" style="398" customWidth="1"/>
    <col min="2" max="2" width="50.46484375" style="223" customWidth="1"/>
    <col min="3" max="3" width="6.19921875" style="224" customWidth="1"/>
    <col min="4" max="4" width="10" style="225" customWidth="1"/>
    <col min="5" max="5" width="11.796875" style="226" customWidth="1"/>
    <col min="6" max="6" width="14.46484375" style="227" customWidth="1"/>
    <col min="7" max="7" width="9.46484375" style="224" bestFit="1" customWidth="1"/>
    <col min="8" max="8" width="10.53125" style="224" bestFit="1" customWidth="1"/>
    <col min="9" max="10" width="9.46484375" style="224" bestFit="1" customWidth="1"/>
    <col min="11" max="11" width="9.46484375" style="223" bestFit="1" customWidth="1"/>
    <col min="12" max="12" width="9.19921875" style="223"/>
    <col min="13" max="15" width="9.19921875" style="224"/>
    <col min="16" max="16384" width="9.19921875" style="223"/>
  </cols>
  <sheetData>
    <row r="1" spans="1:12" s="228" customFormat="1" ht="16.5" customHeight="1">
      <c r="A1" s="229"/>
      <c r="B1" s="782" t="s">
        <v>408</v>
      </c>
      <c r="C1" s="782"/>
      <c r="D1" s="782"/>
      <c r="E1" s="782"/>
      <c r="F1" s="783"/>
    </row>
    <row r="2" spans="1:12" s="228" customFormat="1" ht="17.25" customHeight="1" thickBot="1">
      <c r="A2" s="230"/>
      <c r="B2" s="784" t="s">
        <v>409</v>
      </c>
      <c r="C2" s="784"/>
      <c r="D2" s="784"/>
      <c r="E2" s="784"/>
      <c r="F2" s="785"/>
    </row>
    <row r="3" spans="1:12" s="235" customFormat="1" ht="13.9">
      <c r="A3" s="231"/>
      <c r="B3" s="232"/>
      <c r="C3" s="233"/>
      <c r="D3" s="234"/>
      <c r="E3" s="234"/>
      <c r="F3" s="234"/>
      <c r="H3" s="236"/>
    </row>
    <row r="4" spans="1:12" s="235" customFormat="1">
      <c r="A4" s="237" t="s">
        <v>207</v>
      </c>
      <c r="B4" s="238" t="s">
        <v>208</v>
      </c>
      <c r="C4" s="239" t="s">
        <v>209</v>
      </c>
      <c r="D4" s="240" t="s">
        <v>210</v>
      </c>
      <c r="E4" s="241" t="s">
        <v>211</v>
      </c>
      <c r="F4" s="242" t="s">
        <v>212</v>
      </c>
    </row>
    <row r="5" spans="1:12" s="235" customFormat="1" ht="13.5" thickBot="1">
      <c r="A5" s="243"/>
      <c r="B5" s="244"/>
      <c r="C5" s="243"/>
      <c r="D5" s="245"/>
      <c r="E5" s="246"/>
      <c r="F5" s="247"/>
      <c r="I5" s="248"/>
    </row>
    <row r="6" spans="1:12" s="224" customFormat="1">
      <c r="A6" s="249"/>
      <c r="B6" s="250"/>
      <c r="C6" s="251"/>
      <c r="D6" s="252"/>
      <c r="E6" s="253"/>
      <c r="F6" s="254"/>
      <c r="K6" s="223"/>
      <c r="L6" s="223"/>
    </row>
    <row r="7" spans="1:12" s="235" customFormat="1">
      <c r="A7" s="255"/>
      <c r="B7" s="256" t="s">
        <v>213</v>
      </c>
      <c r="C7" s="257"/>
      <c r="D7" s="258"/>
      <c r="E7" s="259"/>
      <c r="F7" s="260"/>
    </row>
    <row r="8" spans="1:12" s="235" customFormat="1" ht="13.9">
      <c r="A8" s="261" t="s">
        <v>214</v>
      </c>
      <c r="B8" s="262" t="s">
        <v>215</v>
      </c>
      <c r="C8" s="263" t="s">
        <v>216</v>
      </c>
      <c r="D8" s="258">
        <v>0.03</v>
      </c>
      <c r="E8" s="259"/>
      <c r="F8" s="260">
        <f>D8*E8</f>
        <v>0</v>
      </c>
    </row>
    <row r="9" spans="1:12" s="235" customFormat="1">
      <c r="A9" s="255"/>
      <c r="B9" s="264"/>
      <c r="C9" s="257"/>
      <c r="D9" s="258"/>
      <c r="E9" s="259"/>
      <c r="F9" s="260"/>
    </row>
    <row r="10" spans="1:12" s="235" customFormat="1" ht="13.9">
      <c r="A10" s="261" t="s">
        <v>217</v>
      </c>
      <c r="B10" s="262" t="s">
        <v>218</v>
      </c>
      <c r="C10" s="263" t="s">
        <v>219</v>
      </c>
      <c r="D10" s="258">
        <v>3</v>
      </c>
      <c r="E10" s="259"/>
      <c r="F10" s="260">
        <f>D10*E10</f>
        <v>0</v>
      </c>
    </row>
    <row r="11" spans="1:12" s="235" customFormat="1">
      <c r="A11" s="255"/>
      <c r="B11" s="264"/>
      <c r="C11" s="257"/>
      <c r="D11" s="258"/>
      <c r="E11" s="259"/>
      <c r="F11" s="260"/>
    </row>
    <row r="12" spans="1:12" s="235" customFormat="1" ht="13.9">
      <c r="A12" s="261" t="s">
        <v>220</v>
      </c>
      <c r="B12" s="262" t="s">
        <v>221</v>
      </c>
      <c r="C12" s="263" t="s">
        <v>219</v>
      </c>
      <c r="D12" s="258">
        <v>10</v>
      </c>
      <c r="E12" s="259"/>
      <c r="F12" s="260">
        <f>D12*E12</f>
        <v>0</v>
      </c>
    </row>
    <row r="13" spans="1:12" s="224" customFormat="1">
      <c r="A13" s="249"/>
      <c r="B13" s="250"/>
      <c r="C13" s="251"/>
      <c r="D13" s="252"/>
      <c r="E13" s="253"/>
      <c r="F13" s="254"/>
      <c r="K13" s="223"/>
      <c r="L13" s="223"/>
    </row>
    <row r="14" spans="1:12" s="224" customFormat="1">
      <c r="A14" s="265"/>
      <c r="B14" s="266" t="s">
        <v>222</v>
      </c>
      <c r="C14" s="251"/>
      <c r="D14" s="252"/>
      <c r="E14" s="253"/>
      <c r="F14" s="267"/>
      <c r="K14" s="223"/>
      <c r="L14" s="223"/>
    </row>
    <row r="15" spans="1:12" s="224" customFormat="1">
      <c r="A15" s="265"/>
      <c r="B15" s="268"/>
      <c r="C15" s="251"/>
      <c r="D15" s="252"/>
      <c r="E15" s="253"/>
      <c r="F15" s="267"/>
      <c r="K15" s="223"/>
      <c r="L15" s="223"/>
    </row>
    <row r="16" spans="1:12" s="274" customFormat="1">
      <c r="A16" s="269"/>
      <c r="B16" s="270" t="s">
        <v>223</v>
      </c>
      <c r="C16" s="271"/>
      <c r="D16" s="272"/>
      <c r="E16" s="272"/>
      <c r="F16" s="273"/>
    </row>
    <row r="17" spans="1:6" s="280" customFormat="1" ht="34.9">
      <c r="A17" s="275"/>
      <c r="B17" s="276" t="s">
        <v>224</v>
      </c>
      <c r="C17" s="277"/>
      <c r="D17" s="278"/>
      <c r="E17" s="278"/>
      <c r="F17" s="279"/>
    </row>
    <row r="18" spans="1:6" s="280" customFormat="1">
      <c r="A18" s="275"/>
      <c r="B18" s="281"/>
      <c r="C18" s="277"/>
      <c r="D18" s="278"/>
      <c r="E18" s="278"/>
      <c r="F18" s="279"/>
    </row>
    <row r="19" spans="1:6" s="280" customFormat="1">
      <c r="A19" s="282" t="s">
        <v>225</v>
      </c>
      <c r="B19" s="276" t="s">
        <v>226</v>
      </c>
      <c r="C19" s="277" t="s">
        <v>227</v>
      </c>
      <c r="D19" s="278">
        <v>17.3</v>
      </c>
      <c r="E19" s="283"/>
      <c r="F19" s="279">
        <f>D19*E19</f>
        <v>0</v>
      </c>
    </row>
    <row r="20" spans="1:6" s="280" customFormat="1">
      <c r="A20" s="282"/>
      <c r="B20" s="284"/>
      <c r="C20" s="277"/>
      <c r="D20" s="278"/>
      <c r="E20" s="283"/>
      <c r="F20" s="279"/>
    </row>
    <row r="21" spans="1:6" s="280" customFormat="1">
      <c r="A21" s="282" t="s">
        <v>228</v>
      </c>
      <c r="B21" s="284" t="s">
        <v>229</v>
      </c>
      <c r="C21" s="277" t="s">
        <v>227</v>
      </c>
      <c r="D21" s="278">
        <v>17.3</v>
      </c>
      <c r="E21" s="283"/>
      <c r="F21" s="279">
        <f>D21*E21</f>
        <v>0</v>
      </c>
    </row>
    <row r="22" spans="1:6" s="280" customFormat="1">
      <c r="A22" s="282"/>
      <c r="B22" s="284"/>
      <c r="C22" s="277"/>
      <c r="D22" s="278"/>
      <c r="E22" s="283"/>
      <c r="F22" s="279"/>
    </row>
    <row r="23" spans="1:6" s="280" customFormat="1">
      <c r="A23" s="282" t="s">
        <v>230</v>
      </c>
      <c r="B23" s="284" t="s">
        <v>231</v>
      </c>
      <c r="C23" s="277" t="s">
        <v>227</v>
      </c>
      <c r="D23" s="278">
        <v>35</v>
      </c>
      <c r="E23" s="283"/>
      <c r="F23" s="279">
        <f>D23*E23</f>
        <v>0</v>
      </c>
    </row>
    <row r="24" spans="1:6" s="280" customFormat="1">
      <c r="A24" s="282"/>
      <c r="B24" s="284"/>
      <c r="C24" s="277"/>
      <c r="D24" s="278"/>
      <c r="E24" s="283"/>
      <c r="F24" s="279"/>
    </row>
    <row r="25" spans="1:6" s="280" customFormat="1">
      <c r="A25" s="282" t="s">
        <v>232</v>
      </c>
      <c r="B25" s="284" t="s">
        <v>233</v>
      </c>
      <c r="C25" s="277" t="s">
        <v>227</v>
      </c>
      <c r="D25" s="278">
        <v>70</v>
      </c>
      <c r="E25" s="283"/>
      <c r="F25" s="279">
        <f>D25*E25</f>
        <v>0</v>
      </c>
    </row>
    <row r="26" spans="1:6" s="280" customFormat="1">
      <c r="A26" s="282"/>
      <c r="B26" s="284"/>
      <c r="C26" s="277"/>
      <c r="D26" s="278"/>
      <c r="E26" s="283"/>
      <c r="F26" s="279"/>
    </row>
    <row r="27" spans="1:6" s="280" customFormat="1">
      <c r="A27" s="282" t="s">
        <v>234</v>
      </c>
      <c r="B27" s="284" t="s">
        <v>235</v>
      </c>
      <c r="C27" s="277" t="s">
        <v>227</v>
      </c>
      <c r="D27" s="278">
        <v>70</v>
      </c>
      <c r="E27" s="283"/>
      <c r="F27" s="279">
        <f>D27*E27</f>
        <v>0</v>
      </c>
    </row>
    <row r="28" spans="1:6" s="280" customFormat="1">
      <c r="A28" s="282"/>
      <c r="B28" s="285"/>
      <c r="C28" s="277"/>
      <c r="D28" s="278"/>
      <c r="E28" s="283"/>
      <c r="F28" s="279"/>
    </row>
    <row r="29" spans="1:6" s="280" customFormat="1">
      <c r="A29" s="275"/>
      <c r="B29" s="281" t="s">
        <v>236</v>
      </c>
      <c r="C29" s="277"/>
      <c r="D29" s="278"/>
      <c r="E29" s="283"/>
      <c r="F29" s="279"/>
    </row>
    <row r="30" spans="1:6" s="280" customFormat="1">
      <c r="A30" s="286" t="s">
        <v>237</v>
      </c>
      <c r="B30" s="284" t="s">
        <v>238</v>
      </c>
      <c r="C30" s="287" t="s">
        <v>239</v>
      </c>
      <c r="D30" s="278">
        <v>80</v>
      </c>
      <c r="E30" s="283"/>
      <c r="F30" s="279">
        <f>D30*E30</f>
        <v>0</v>
      </c>
    </row>
    <row r="31" spans="1:6" s="280" customFormat="1">
      <c r="A31" s="282"/>
      <c r="B31" s="284"/>
      <c r="C31" s="287"/>
      <c r="D31" s="278"/>
      <c r="E31" s="278"/>
      <c r="F31" s="279"/>
    </row>
    <row r="32" spans="1:6" s="280" customFormat="1">
      <c r="A32" s="275"/>
      <c r="B32" s="281" t="s">
        <v>240</v>
      </c>
      <c r="C32" s="277"/>
      <c r="D32" s="278"/>
      <c r="E32" s="278"/>
      <c r="F32" s="279"/>
    </row>
    <row r="33" spans="1:15" s="280" customFormat="1">
      <c r="A33" s="286" t="s">
        <v>241</v>
      </c>
      <c r="B33" s="284" t="s">
        <v>242</v>
      </c>
      <c r="C33" s="277" t="s">
        <v>227</v>
      </c>
      <c r="D33" s="278">
        <v>10</v>
      </c>
      <c r="E33" s="278"/>
      <c r="F33" s="279">
        <f>D33*E33</f>
        <v>0</v>
      </c>
    </row>
    <row r="34" spans="1:15" s="280" customFormat="1">
      <c r="A34" s="282"/>
      <c r="B34" s="284"/>
      <c r="C34" s="277"/>
      <c r="D34" s="278"/>
      <c r="E34" s="278"/>
      <c r="F34" s="279"/>
    </row>
    <row r="35" spans="1:15" s="274" customFormat="1" ht="23.25">
      <c r="A35" s="288" t="s">
        <v>243</v>
      </c>
      <c r="B35" s="289" t="s">
        <v>244</v>
      </c>
      <c r="C35" s="290" t="s">
        <v>245</v>
      </c>
      <c r="D35" s="272">
        <v>24</v>
      </c>
      <c r="E35" s="272"/>
      <c r="F35" s="279">
        <f>D35*E35</f>
        <v>0</v>
      </c>
    </row>
    <row r="36" spans="1:15" s="274" customFormat="1">
      <c r="A36" s="288"/>
      <c r="B36" s="289"/>
      <c r="C36" s="290"/>
      <c r="D36" s="272"/>
      <c r="E36" s="272"/>
      <c r="F36" s="273"/>
    </row>
    <row r="37" spans="1:15" s="274" customFormat="1">
      <c r="A37" s="291" t="s">
        <v>246</v>
      </c>
      <c r="B37" s="289" t="s">
        <v>247</v>
      </c>
      <c r="C37" s="290" t="s">
        <v>248</v>
      </c>
      <c r="D37" s="272">
        <v>5</v>
      </c>
      <c r="E37" s="272"/>
      <c r="F37" s="279">
        <f>D37*E37</f>
        <v>0</v>
      </c>
    </row>
    <row r="38" spans="1:15" s="274" customFormat="1">
      <c r="A38" s="291"/>
      <c r="B38" s="289"/>
      <c r="C38" s="290"/>
      <c r="D38" s="272"/>
      <c r="E38" s="272"/>
      <c r="F38" s="273"/>
    </row>
    <row r="39" spans="1:15" s="274" customFormat="1">
      <c r="A39" s="269"/>
      <c r="B39" s="292" t="s">
        <v>249</v>
      </c>
      <c r="C39" s="271"/>
      <c r="D39" s="272"/>
      <c r="E39" s="272"/>
      <c r="F39" s="273"/>
    </row>
    <row r="40" spans="1:15" s="274" customFormat="1">
      <c r="A40" s="293" t="s">
        <v>250</v>
      </c>
      <c r="B40" s="294" t="s">
        <v>251</v>
      </c>
      <c r="C40" s="271" t="s">
        <v>252</v>
      </c>
      <c r="D40" s="272">
        <v>80</v>
      </c>
      <c r="E40" s="272"/>
      <c r="F40" s="279">
        <f>D40*E40</f>
        <v>0</v>
      </c>
    </row>
    <row r="41" spans="1:15" s="296" customFormat="1">
      <c r="A41" s="249"/>
      <c r="B41" s="268"/>
      <c r="C41" s="251"/>
      <c r="D41" s="252"/>
      <c r="E41" s="253"/>
      <c r="F41" s="254"/>
      <c r="G41" s="224"/>
      <c r="H41" s="224"/>
      <c r="I41" s="295"/>
      <c r="J41" s="295"/>
      <c r="M41" s="295"/>
      <c r="N41" s="295"/>
      <c r="O41" s="295"/>
    </row>
    <row r="42" spans="1:15" s="296" customFormat="1">
      <c r="A42" s="249"/>
      <c r="B42" s="266" t="s">
        <v>253</v>
      </c>
      <c r="C42" s="251"/>
      <c r="D42" s="252"/>
      <c r="E42" s="253"/>
      <c r="F42" s="254"/>
      <c r="G42" s="224"/>
      <c r="H42" s="224"/>
      <c r="I42" s="295"/>
      <c r="J42" s="295"/>
      <c r="M42" s="295"/>
      <c r="N42" s="295"/>
      <c r="O42" s="295"/>
    </row>
    <row r="43" spans="1:15" s="280" customFormat="1">
      <c r="A43" s="297"/>
      <c r="B43" s="281" t="s">
        <v>254</v>
      </c>
      <c r="C43" s="277"/>
      <c r="D43" s="278"/>
      <c r="E43" s="278"/>
      <c r="F43" s="279"/>
    </row>
    <row r="44" spans="1:15" s="280" customFormat="1">
      <c r="A44" s="298" t="s">
        <v>255</v>
      </c>
      <c r="B44" s="285" t="s">
        <v>256</v>
      </c>
      <c r="C44" s="277" t="s">
        <v>227</v>
      </c>
      <c r="D44" s="278">
        <v>8</v>
      </c>
      <c r="E44" s="278"/>
      <c r="F44" s="279">
        <f>D44*E44</f>
        <v>0</v>
      </c>
    </row>
    <row r="45" spans="1:15" s="280" customFormat="1">
      <c r="A45" s="299"/>
      <c r="B45" s="284"/>
      <c r="C45" s="277"/>
      <c r="D45" s="278"/>
      <c r="E45" s="278"/>
      <c r="F45" s="279"/>
    </row>
    <row r="46" spans="1:15" s="280" customFormat="1">
      <c r="A46" s="300" t="s">
        <v>257</v>
      </c>
      <c r="B46" s="276" t="s">
        <v>258</v>
      </c>
      <c r="C46" s="277" t="s">
        <v>227</v>
      </c>
      <c r="D46" s="278">
        <v>27.4</v>
      </c>
      <c r="E46" s="278"/>
      <c r="F46" s="279">
        <f>D46*E46</f>
        <v>0</v>
      </c>
    </row>
    <row r="47" spans="1:15" s="280" customFormat="1">
      <c r="A47" s="299"/>
      <c r="B47" s="284"/>
      <c r="C47" s="277"/>
      <c r="D47" s="278"/>
      <c r="E47" s="278"/>
      <c r="F47" s="279"/>
    </row>
    <row r="48" spans="1:15" s="280" customFormat="1">
      <c r="A48" s="300" t="s">
        <v>257</v>
      </c>
      <c r="B48" s="276" t="s">
        <v>259</v>
      </c>
      <c r="C48" s="277" t="s">
        <v>227</v>
      </c>
      <c r="D48" s="278">
        <v>16</v>
      </c>
      <c r="E48" s="278"/>
      <c r="F48" s="279">
        <f>D48*E48</f>
        <v>0</v>
      </c>
    </row>
    <row r="49" spans="1:11" s="280" customFormat="1" ht="13.9">
      <c r="A49" s="299"/>
      <c r="B49" s="276"/>
      <c r="C49" s="277"/>
      <c r="D49" s="278"/>
      <c r="E49" s="278"/>
      <c r="F49" s="279"/>
      <c r="H49" s="301"/>
      <c r="I49" s="302"/>
      <c r="J49" s="303"/>
    </row>
    <row r="50" spans="1:11" s="280" customFormat="1">
      <c r="A50" s="300" t="s">
        <v>257</v>
      </c>
      <c r="B50" s="285" t="s">
        <v>260</v>
      </c>
      <c r="C50" s="277" t="s">
        <v>227</v>
      </c>
      <c r="D50" s="278">
        <v>0.4</v>
      </c>
      <c r="E50" s="278"/>
      <c r="F50" s="279">
        <f>D50*E50</f>
        <v>0</v>
      </c>
      <c r="H50" s="304"/>
      <c r="I50" s="305"/>
      <c r="J50" s="306"/>
      <c r="K50" s="274"/>
    </row>
    <row r="51" spans="1:11" s="280" customFormat="1" ht="13.5" thickBot="1">
      <c r="A51" s="786" t="s">
        <v>261</v>
      </c>
      <c r="B51" s="787"/>
      <c r="C51" s="787"/>
      <c r="D51" s="787"/>
      <c r="E51" s="788"/>
      <c r="F51" s="307">
        <f>SUM(F6:F50)</f>
        <v>0</v>
      </c>
      <c r="J51" s="274"/>
      <c r="K51" s="274"/>
    </row>
    <row r="52" spans="1:11" s="280" customFormat="1">
      <c r="A52" s="789"/>
      <c r="B52" s="790"/>
      <c r="C52" s="790"/>
      <c r="D52" s="790"/>
      <c r="E52" s="791"/>
      <c r="F52" s="308"/>
      <c r="J52" s="274"/>
      <c r="K52" s="274"/>
    </row>
    <row r="53" spans="1:11" s="280" customFormat="1">
      <c r="A53" s="297"/>
      <c r="B53" s="281" t="s">
        <v>262</v>
      </c>
      <c r="C53" s="277"/>
      <c r="D53" s="278"/>
      <c r="E53" s="278"/>
      <c r="F53" s="279"/>
    </row>
    <row r="54" spans="1:11" s="280" customFormat="1">
      <c r="A54" s="300" t="s">
        <v>263</v>
      </c>
      <c r="B54" s="284" t="s">
        <v>264</v>
      </c>
      <c r="C54" s="277" t="s">
        <v>227</v>
      </c>
      <c r="D54" s="278">
        <v>8</v>
      </c>
      <c r="E54" s="278"/>
      <c r="F54" s="279">
        <f>D54*E54</f>
        <v>0</v>
      </c>
    </row>
    <row r="55" spans="1:11" s="280" customFormat="1">
      <c r="A55" s="299"/>
      <c r="B55" s="284"/>
      <c r="C55" s="277"/>
      <c r="D55" s="278"/>
      <c r="E55" s="278"/>
      <c r="F55" s="279"/>
    </row>
    <row r="56" spans="1:11" s="280" customFormat="1">
      <c r="A56" s="299" t="s">
        <v>265</v>
      </c>
      <c r="B56" s="284" t="s">
        <v>266</v>
      </c>
      <c r="C56" s="277" t="s">
        <v>227</v>
      </c>
      <c r="D56" s="278">
        <v>16</v>
      </c>
      <c r="E56" s="278"/>
      <c r="F56" s="279">
        <f>D56*E56</f>
        <v>0</v>
      </c>
    </row>
    <row r="57" spans="1:11" s="280" customFormat="1">
      <c r="A57" s="299"/>
      <c r="B57" s="284"/>
      <c r="C57" s="277"/>
      <c r="D57" s="278"/>
      <c r="E57" s="278"/>
      <c r="F57" s="279"/>
    </row>
    <row r="58" spans="1:11" s="280" customFormat="1">
      <c r="A58" s="299" t="s">
        <v>267</v>
      </c>
      <c r="B58" s="284" t="s">
        <v>268</v>
      </c>
      <c r="C58" s="277" t="s">
        <v>227</v>
      </c>
      <c r="D58" s="278">
        <v>16</v>
      </c>
      <c r="E58" s="278"/>
      <c r="F58" s="279">
        <f>D58*E58</f>
        <v>0</v>
      </c>
    </row>
    <row r="59" spans="1:11" s="280" customFormat="1">
      <c r="A59" s="299"/>
      <c r="B59" s="284"/>
      <c r="C59" s="277"/>
      <c r="D59" s="278"/>
      <c r="E59" s="278"/>
      <c r="F59" s="279"/>
    </row>
    <row r="60" spans="1:11" s="280" customFormat="1">
      <c r="A60" s="300" t="s">
        <v>257</v>
      </c>
      <c r="B60" s="285" t="s">
        <v>260</v>
      </c>
      <c r="C60" s="277" t="s">
        <v>227</v>
      </c>
      <c r="D60" s="278">
        <v>0.4</v>
      </c>
      <c r="E60" s="278"/>
      <c r="F60" s="279">
        <f>D60*E60</f>
        <v>0</v>
      </c>
    </row>
    <row r="61" spans="1:11" s="280" customFormat="1">
      <c r="A61" s="298" t="s">
        <v>269</v>
      </c>
      <c r="B61" s="309" t="s">
        <v>270</v>
      </c>
      <c r="C61" s="277"/>
      <c r="D61" s="278"/>
      <c r="E61" s="278"/>
      <c r="F61" s="279"/>
    </row>
    <row r="62" spans="1:11" s="280" customFormat="1">
      <c r="A62" s="298"/>
      <c r="B62" s="309" t="s">
        <v>271</v>
      </c>
      <c r="C62" s="277"/>
      <c r="D62" s="278"/>
      <c r="E62" s="278"/>
      <c r="F62" s="279"/>
    </row>
    <row r="63" spans="1:11" s="280" customFormat="1" ht="13.9">
      <c r="A63" s="298" t="s">
        <v>272</v>
      </c>
      <c r="B63" s="285" t="s">
        <v>273</v>
      </c>
      <c r="C63" s="277" t="s">
        <v>274</v>
      </c>
      <c r="D63" s="278">
        <v>10</v>
      </c>
      <c r="E63" s="278"/>
      <c r="F63" s="279">
        <f>D63*E63</f>
        <v>0</v>
      </c>
    </row>
    <row r="64" spans="1:11" s="280" customFormat="1" ht="13.9">
      <c r="A64" s="298" t="s">
        <v>275</v>
      </c>
      <c r="B64" s="285" t="s">
        <v>276</v>
      </c>
      <c r="C64" s="277" t="s">
        <v>274</v>
      </c>
      <c r="D64" s="278">
        <v>7</v>
      </c>
      <c r="E64" s="278"/>
      <c r="F64" s="279">
        <f>D64*E64</f>
        <v>0</v>
      </c>
    </row>
    <row r="65" spans="1:15" s="280" customFormat="1" ht="13.9">
      <c r="A65" s="298" t="s">
        <v>277</v>
      </c>
      <c r="B65" s="285" t="s">
        <v>278</v>
      </c>
      <c r="C65" s="277" t="s">
        <v>274</v>
      </c>
      <c r="D65" s="278">
        <v>80</v>
      </c>
      <c r="E65" s="278"/>
      <c r="F65" s="279">
        <f>D65*E65</f>
        <v>0</v>
      </c>
    </row>
    <row r="66" spans="1:15" s="280" customFormat="1" ht="13.9">
      <c r="A66" s="298" t="s">
        <v>279</v>
      </c>
      <c r="B66" s="285" t="s">
        <v>280</v>
      </c>
      <c r="C66" s="277" t="s">
        <v>274</v>
      </c>
      <c r="D66" s="278">
        <v>5</v>
      </c>
      <c r="E66" s="278"/>
      <c r="F66" s="279">
        <f>D66*E66</f>
        <v>0</v>
      </c>
    </row>
    <row r="67" spans="1:15" s="280" customFormat="1">
      <c r="A67" s="298"/>
      <c r="B67" s="309"/>
      <c r="C67" s="277"/>
      <c r="D67" s="278"/>
      <c r="E67" s="278"/>
      <c r="F67" s="279"/>
    </row>
    <row r="68" spans="1:15" s="280" customFormat="1">
      <c r="A68" s="297"/>
      <c r="B68" s="310" t="s">
        <v>281</v>
      </c>
      <c r="C68" s="277"/>
      <c r="D68" s="278"/>
      <c r="E68" s="278"/>
      <c r="F68" s="279"/>
    </row>
    <row r="69" spans="1:15" s="280" customFormat="1">
      <c r="A69" s="297" t="s">
        <v>282</v>
      </c>
      <c r="B69" s="284" t="s">
        <v>283</v>
      </c>
      <c r="C69" s="277" t="s">
        <v>284</v>
      </c>
      <c r="D69" s="278">
        <v>346</v>
      </c>
      <c r="E69" s="278"/>
      <c r="F69" s="279">
        <f>D69*E69</f>
        <v>0</v>
      </c>
    </row>
    <row r="70" spans="1:15" s="280" customFormat="1">
      <c r="A70" s="300" t="s">
        <v>285</v>
      </c>
      <c r="B70" s="284" t="s">
        <v>286</v>
      </c>
      <c r="C70" s="277" t="s">
        <v>284</v>
      </c>
      <c r="D70" s="278">
        <v>4200</v>
      </c>
      <c r="E70" s="278"/>
      <c r="F70" s="279">
        <f>D70*E70</f>
        <v>0</v>
      </c>
    </row>
    <row r="71" spans="1:15" s="280" customFormat="1">
      <c r="A71" s="300" t="s">
        <v>287</v>
      </c>
      <c r="B71" s="284" t="s">
        <v>288</v>
      </c>
      <c r="C71" s="277" t="s">
        <v>284</v>
      </c>
      <c r="D71" s="278">
        <v>2108</v>
      </c>
      <c r="E71" s="278"/>
      <c r="F71" s="279">
        <f>D71*E71</f>
        <v>0</v>
      </c>
    </row>
    <row r="72" spans="1:15" s="280" customFormat="1">
      <c r="A72" s="299"/>
      <c r="B72" s="284"/>
      <c r="C72" s="311"/>
      <c r="D72" s="278"/>
      <c r="E72" s="278"/>
      <c r="F72" s="279"/>
    </row>
    <row r="73" spans="1:15" s="280" customFormat="1">
      <c r="A73" s="297"/>
      <c r="B73" s="281" t="s">
        <v>289</v>
      </c>
      <c r="C73" s="277"/>
      <c r="D73" s="278"/>
      <c r="E73" s="278"/>
      <c r="F73" s="279"/>
    </row>
    <row r="74" spans="1:15" s="280" customFormat="1">
      <c r="A74" s="312" t="s">
        <v>290</v>
      </c>
      <c r="B74" s="284" t="s">
        <v>291</v>
      </c>
      <c r="C74" s="277" t="s">
        <v>239</v>
      </c>
      <c r="D74" s="278">
        <v>80</v>
      </c>
      <c r="E74" s="278"/>
      <c r="F74" s="279">
        <f>D74*E74</f>
        <v>0</v>
      </c>
    </row>
    <row r="75" spans="1:15" s="296" customFormat="1" ht="13.9">
      <c r="A75" s="313" t="s">
        <v>292</v>
      </c>
      <c r="B75" s="314" t="s">
        <v>293</v>
      </c>
      <c r="C75" s="277" t="s">
        <v>239</v>
      </c>
      <c r="D75" s="252">
        <v>80</v>
      </c>
      <c r="E75" s="253"/>
      <c r="F75" s="279">
        <f>D75*E75</f>
        <v>0</v>
      </c>
      <c r="G75" s="295"/>
      <c r="H75" s="295"/>
      <c r="I75" s="295"/>
      <c r="J75" s="295"/>
      <c r="M75" s="295"/>
      <c r="N75" s="295"/>
      <c r="O75" s="295"/>
    </row>
    <row r="76" spans="1:15" s="296" customFormat="1">
      <c r="A76" s="249"/>
      <c r="B76" s="268"/>
      <c r="C76" s="251"/>
      <c r="D76" s="252"/>
      <c r="E76" s="253"/>
      <c r="F76" s="254"/>
      <c r="G76" s="295"/>
      <c r="H76" s="295"/>
      <c r="I76" s="295"/>
      <c r="J76" s="295"/>
      <c r="M76" s="295"/>
      <c r="N76" s="295"/>
      <c r="O76" s="295"/>
    </row>
    <row r="77" spans="1:15" s="274" customFormat="1">
      <c r="A77" s="315"/>
      <c r="B77" s="292" t="s">
        <v>294</v>
      </c>
      <c r="C77" s="271"/>
      <c r="D77" s="272"/>
      <c r="E77" s="272"/>
      <c r="F77" s="273"/>
    </row>
    <row r="78" spans="1:15" s="274" customFormat="1" ht="26.75" customHeight="1">
      <c r="A78" s="312"/>
      <c r="B78" s="281" t="s">
        <v>295</v>
      </c>
      <c r="C78" s="277"/>
      <c r="D78" s="278"/>
      <c r="E78" s="278"/>
      <c r="F78" s="279"/>
    </row>
    <row r="79" spans="1:15" s="274" customFormat="1" ht="15">
      <c r="A79" s="249" t="s">
        <v>296</v>
      </c>
      <c r="B79" s="268" t="s">
        <v>297</v>
      </c>
      <c r="C79" s="251" t="s">
        <v>298</v>
      </c>
      <c r="D79" s="252">
        <v>85</v>
      </c>
      <c r="E79" s="253"/>
      <c r="F79" s="279">
        <f>D79*E79</f>
        <v>0</v>
      </c>
    </row>
    <row r="80" spans="1:15" s="274" customFormat="1" ht="13.9">
      <c r="A80" s="313"/>
      <c r="B80" s="316"/>
      <c r="C80" s="277"/>
      <c r="D80" s="252"/>
      <c r="E80" s="253"/>
      <c r="F80" s="254"/>
    </row>
    <row r="81" spans="1:15" s="274" customFormat="1" ht="15">
      <c r="A81" s="249" t="s">
        <v>299</v>
      </c>
      <c r="B81" s="268" t="s">
        <v>300</v>
      </c>
      <c r="C81" s="251" t="s">
        <v>298</v>
      </c>
      <c r="D81" s="252">
        <v>41</v>
      </c>
      <c r="E81" s="253"/>
      <c r="F81" s="279">
        <f>D81*E81</f>
        <v>0</v>
      </c>
    </row>
    <row r="82" spans="1:15" s="296" customFormat="1">
      <c r="A82" s="265"/>
      <c r="B82" s="266"/>
      <c r="C82" s="251"/>
      <c r="D82" s="252"/>
      <c r="E82" s="253"/>
      <c r="F82" s="267"/>
      <c r="G82" s="295"/>
      <c r="H82" s="295"/>
      <c r="I82" s="295"/>
      <c r="J82" s="295"/>
      <c r="M82" s="295"/>
      <c r="N82" s="295"/>
      <c r="O82" s="295"/>
    </row>
    <row r="83" spans="1:15" s="296" customFormat="1">
      <c r="A83" s="265"/>
      <c r="B83" s="266" t="s">
        <v>301</v>
      </c>
      <c r="C83" s="251"/>
      <c r="D83" s="252"/>
      <c r="E83" s="253"/>
      <c r="F83" s="267"/>
      <c r="G83" s="295"/>
      <c r="H83" s="317"/>
      <c r="I83" s="295"/>
      <c r="J83" s="295"/>
      <c r="M83" s="295"/>
      <c r="N83" s="295"/>
      <c r="O83" s="295"/>
    </row>
    <row r="84" spans="1:15" s="296" customFormat="1" ht="14.25" thickBot="1">
      <c r="A84" s="313" t="s">
        <v>302</v>
      </c>
      <c r="B84" s="268" t="s">
        <v>303</v>
      </c>
      <c r="C84" s="251" t="s">
        <v>304</v>
      </c>
      <c r="D84" s="252">
        <v>30</v>
      </c>
      <c r="E84" s="253"/>
      <c r="F84" s="254">
        <f>E84*D84</f>
        <v>0</v>
      </c>
      <c r="G84" s="318"/>
      <c r="H84" s="317"/>
      <c r="I84" s="295"/>
      <c r="J84" s="295"/>
      <c r="M84" s="295"/>
      <c r="N84" s="295"/>
      <c r="O84" s="295"/>
    </row>
    <row r="85" spans="1:15" s="296" customFormat="1" ht="7.5" customHeight="1">
      <c r="A85" s="249"/>
      <c r="B85" s="268"/>
      <c r="C85" s="251"/>
      <c r="D85" s="252"/>
      <c r="E85" s="253"/>
      <c r="F85" s="254"/>
      <c r="G85" s="319"/>
      <c r="H85" s="317"/>
      <c r="I85" s="295"/>
      <c r="J85" s="295"/>
      <c r="M85" s="295"/>
      <c r="N85" s="295"/>
      <c r="O85" s="295"/>
    </row>
    <row r="86" spans="1:15" s="296" customFormat="1" ht="26.65" thickBot="1">
      <c r="A86" s="313" t="s">
        <v>305</v>
      </c>
      <c r="B86" s="268" t="s">
        <v>306</v>
      </c>
      <c r="C86" s="251" t="s">
        <v>298</v>
      </c>
      <c r="D86" s="252">
        <v>18</v>
      </c>
      <c r="E86" s="253"/>
      <c r="F86" s="254">
        <f t="shared" ref="F86:F96" si="0">E86*D86</f>
        <v>0</v>
      </c>
      <c r="G86" s="320"/>
      <c r="H86" s="317"/>
      <c r="I86" s="295"/>
      <c r="J86" s="295"/>
      <c r="M86" s="295"/>
      <c r="N86" s="295"/>
      <c r="O86" s="295"/>
    </row>
    <row r="87" spans="1:15" s="296" customFormat="1">
      <c r="A87" s="249"/>
      <c r="B87" s="268"/>
      <c r="C87" s="251"/>
      <c r="D87" s="252"/>
      <c r="E87" s="253"/>
      <c r="F87" s="254"/>
      <c r="G87" s="321"/>
      <c r="H87" s="317"/>
      <c r="I87" s="295"/>
      <c r="J87" s="295"/>
      <c r="M87" s="295"/>
      <c r="N87" s="295"/>
      <c r="O87" s="295"/>
    </row>
    <row r="88" spans="1:15" s="296" customFormat="1" ht="52.5">
      <c r="A88" s="322" t="s">
        <v>307</v>
      </c>
      <c r="B88" s="268" t="s">
        <v>308</v>
      </c>
      <c r="C88" s="251" t="s">
        <v>309</v>
      </c>
      <c r="D88" s="252">
        <v>126</v>
      </c>
      <c r="E88" s="253"/>
      <c r="F88" s="254">
        <f>D88*E88</f>
        <v>0</v>
      </c>
      <c r="G88" s="321"/>
      <c r="H88" s="317"/>
      <c r="I88" s="295"/>
      <c r="J88" s="295"/>
      <c r="M88" s="295"/>
      <c r="N88" s="295"/>
      <c r="O88" s="295"/>
    </row>
    <row r="89" spans="1:15" s="296" customFormat="1">
      <c r="A89" s="249"/>
      <c r="B89" s="268"/>
      <c r="C89" s="251"/>
      <c r="D89" s="252"/>
      <c r="E89" s="253"/>
      <c r="F89" s="254"/>
      <c r="G89" s="321"/>
      <c r="H89" s="317"/>
      <c r="I89" s="295"/>
      <c r="J89" s="295"/>
      <c r="M89" s="295"/>
      <c r="N89" s="295"/>
      <c r="O89" s="295"/>
    </row>
    <row r="90" spans="1:15" s="296" customFormat="1">
      <c r="A90" s="249"/>
      <c r="B90" s="266" t="s">
        <v>310</v>
      </c>
      <c r="C90" s="251"/>
      <c r="D90" s="252"/>
      <c r="E90" s="253"/>
      <c r="F90" s="254"/>
      <c r="G90" s="295"/>
      <c r="H90" s="317"/>
      <c r="I90" s="295"/>
      <c r="J90" s="295"/>
      <c r="M90" s="295"/>
      <c r="N90" s="295"/>
      <c r="O90" s="295"/>
    </row>
    <row r="91" spans="1:15" s="296" customFormat="1">
      <c r="A91" s="265"/>
      <c r="B91" s="268"/>
      <c r="C91" s="251"/>
      <c r="D91" s="252"/>
      <c r="E91" s="253"/>
      <c r="F91" s="267"/>
      <c r="G91" s="295"/>
      <c r="H91" s="317"/>
      <c r="I91" s="295"/>
      <c r="J91" s="295"/>
      <c r="M91" s="295"/>
      <c r="N91" s="295"/>
      <c r="O91" s="295"/>
    </row>
    <row r="92" spans="1:15" s="296" customFormat="1" ht="26.25">
      <c r="A92" s="313" t="s">
        <v>311</v>
      </c>
      <c r="B92" s="268" t="s">
        <v>312</v>
      </c>
      <c r="C92" s="251" t="s">
        <v>298</v>
      </c>
      <c r="D92" s="252">
        <v>126</v>
      </c>
      <c r="E92" s="253"/>
      <c r="F92" s="254">
        <f t="shared" si="0"/>
        <v>0</v>
      </c>
      <c r="G92" s="295"/>
      <c r="H92" s="317"/>
      <c r="I92" s="295"/>
      <c r="J92" s="295"/>
      <c r="M92" s="295"/>
      <c r="N92" s="295"/>
      <c r="O92" s="295"/>
    </row>
    <row r="93" spans="1:15" s="296" customFormat="1">
      <c r="A93" s="249"/>
      <c r="B93" s="268"/>
      <c r="C93" s="251"/>
      <c r="D93" s="252"/>
      <c r="E93" s="253"/>
      <c r="F93" s="254"/>
      <c r="G93" s="295"/>
      <c r="H93" s="317"/>
      <c r="I93" s="295"/>
      <c r="J93" s="295"/>
      <c r="M93" s="295"/>
      <c r="N93" s="295"/>
      <c r="O93" s="295"/>
    </row>
    <row r="94" spans="1:15" s="296" customFormat="1" ht="26.25">
      <c r="A94" s="313" t="s">
        <v>313</v>
      </c>
      <c r="B94" s="268" t="s">
        <v>314</v>
      </c>
      <c r="C94" s="251" t="s">
        <v>298</v>
      </c>
      <c r="D94" s="252">
        <v>126</v>
      </c>
      <c r="E94" s="253"/>
      <c r="F94" s="323">
        <f t="shared" si="0"/>
        <v>0</v>
      </c>
      <c r="G94" s="295"/>
      <c r="H94" s="317"/>
      <c r="I94" s="295"/>
      <c r="J94" s="295"/>
      <c r="M94" s="295"/>
      <c r="N94" s="295"/>
      <c r="O94" s="295"/>
    </row>
    <row r="95" spans="1:15" s="296" customFormat="1">
      <c r="A95" s="249"/>
      <c r="B95" s="268"/>
      <c r="C95" s="251"/>
      <c r="D95" s="252"/>
      <c r="E95" s="253"/>
      <c r="F95" s="254"/>
      <c r="G95" s="295"/>
      <c r="H95" s="317"/>
      <c r="I95" s="295"/>
      <c r="J95" s="295"/>
      <c r="M95" s="295"/>
      <c r="N95" s="295"/>
      <c r="O95" s="295"/>
    </row>
    <row r="96" spans="1:15" s="296" customFormat="1" ht="26.25">
      <c r="A96" s="313" t="s">
        <v>315</v>
      </c>
      <c r="B96" s="268" t="s">
        <v>316</v>
      </c>
      <c r="C96" s="251" t="s">
        <v>298</v>
      </c>
      <c r="D96" s="252">
        <v>80</v>
      </c>
      <c r="E96" s="253"/>
      <c r="F96" s="323">
        <f t="shared" si="0"/>
        <v>0</v>
      </c>
      <c r="G96" s="295"/>
      <c r="H96" s="317"/>
      <c r="I96" s="295"/>
      <c r="J96" s="295"/>
      <c r="M96" s="295"/>
      <c r="N96" s="295"/>
      <c r="O96" s="295"/>
    </row>
    <row r="97" spans="1:15" s="296" customFormat="1" ht="22.5" customHeight="1" thickBot="1">
      <c r="A97" s="786" t="s">
        <v>261</v>
      </c>
      <c r="B97" s="787"/>
      <c r="C97" s="787"/>
      <c r="D97" s="787"/>
      <c r="E97" s="788"/>
      <c r="F97" s="307">
        <f>SUM(F52:F96)</f>
        <v>0</v>
      </c>
      <c r="G97" s="295"/>
      <c r="H97" s="317"/>
      <c r="I97" s="295"/>
      <c r="J97" s="295"/>
      <c r="M97" s="295"/>
      <c r="N97" s="295"/>
      <c r="O97" s="295"/>
    </row>
    <row r="98" spans="1:15" s="296" customFormat="1">
      <c r="A98" s="789"/>
      <c r="B98" s="790"/>
      <c r="C98" s="790"/>
      <c r="D98" s="790"/>
      <c r="E98" s="791"/>
      <c r="F98" s="308"/>
      <c r="G98" s="295"/>
      <c r="H98" s="317"/>
      <c r="I98" s="295"/>
      <c r="J98" s="295"/>
      <c r="M98" s="295"/>
      <c r="N98" s="295"/>
      <c r="O98" s="295"/>
    </row>
    <row r="99" spans="1:15" s="296" customFormat="1">
      <c r="A99" s="265"/>
      <c r="B99" s="266" t="s">
        <v>317</v>
      </c>
      <c r="C99" s="251"/>
      <c r="D99" s="252"/>
      <c r="E99" s="253"/>
      <c r="F99" s="267"/>
      <c r="G99" s="295"/>
      <c r="H99" s="317"/>
      <c r="I99" s="295"/>
      <c r="J99" s="295"/>
      <c r="M99" s="295"/>
      <c r="N99" s="295"/>
      <c r="O99" s="295"/>
    </row>
    <row r="100" spans="1:15" s="296" customFormat="1">
      <c r="A100" s="265"/>
      <c r="B100" s="268"/>
      <c r="C100" s="251"/>
      <c r="D100" s="252"/>
      <c r="E100" s="253"/>
      <c r="F100" s="267"/>
      <c r="G100" s="295"/>
      <c r="H100" s="317"/>
      <c r="I100" s="295"/>
      <c r="J100" s="295"/>
      <c r="M100" s="295"/>
      <c r="N100" s="295"/>
      <c r="O100" s="295"/>
    </row>
    <row r="101" spans="1:15" s="235" customFormat="1" ht="25.9">
      <c r="A101" s="261" t="s">
        <v>318</v>
      </c>
      <c r="B101" s="256" t="s">
        <v>319</v>
      </c>
      <c r="C101" s="257"/>
      <c r="D101" s="324"/>
      <c r="E101" s="259"/>
      <c r="F101" s="260"/>
    </row>
    <row r="102" spans="1:15" s="235" customFormat="1" ht="26.25">
      <c r="A102" s="255"/>
      <c r="B102" s="264" t="s">
        <v>320</v>
      </c>
      <c r="C102" s="257"/>
      <c r="D102" s="324"/>
      <c r="E102" s="259"/>
      <c r="F102" s="260"/>
    </row>
    <row r="103" spans="1:15" s="235" customFormat="1" ht="114" customHeight="1">
      <c r="A103" s="255"/>
      <c r="B103" s="325" t="s">
        <v>321</v>
      </c>
      <c r="C103" s="257"/>
      <c r="D103" s="324"/>
      <c r="E103" s="259"/>
      <c r="F103" s="326"/>
    </row>
    <row r="104" spans="1:15" s="235" customFormat="1" ht="111">
      <c r="A104" s="327" t="s">
        <v>322</v>
      </c>
      <c r="B104" s="328" t="s">
        <v>323</v>
      </c>
      <c r="C104" s="329"/>
      <c r="D104" s="330"/>
      <c r="E104" s="331"/>
      <c r="F104" s="332"/>
    </row>
    <row r="105" spans="1:15" s="235" customFormat="1" ht="13.9">
      <c r="A105" s="327"/>
      <c r="B105" s="333"/>
      <c r="C105" s="329"/>
      <c r="D105" s="330"/>
      <c r="E105" s="331"/>
      <c r="F105" s="332"/>
    </row>
    <row r="106" spans="1:15" s="235" customFormat="1" ht="13.9">
      <c r="A106" s="327" t="s">
        <v>324</v>
      </c>
      <c r="B106" s="334" t="s">
        <v>325</v>
      </c>
      <c r="C106" s="335" t="s">
        <v>326</v>
      </c>
      <c r="D106" s="336">
        <v>3</v>
      </c>
      <c r="E106" s="337"/>
      <c r="F106" s="254">
        <f>E106*D106</f>
        <v>0</v>
      </c>
    </row>
    <row r="107" spans="1:15" s="296" customFormat="1">
      <c r="A107" s="265"/>
      <c r="B107" s="268"/>
      <c r="C107" s="251"/>
      <c r="D107" s="252"/>
      <c r="E107" s="253"/>
      <c r="F107" s="267"/>
      <c r="G107" s="295"/>
      <c r="H107" s="317"/>
      <c r="I107" s="295"/>
      <c r="J107" s="295"/>
      <c r="M107" s="295"/>
      <c r="N107" s="295"/>
      <c r="O107" s="295"/>
    </row>
    <row r="108" spans="1:15" s="296" customFormat="1">
      <c r="A108" s="265"/>
      <c r="B108" s="338" t="s">
        <v>327</v>
      </c>
      <c r="C108" s="251"/>
      <c r="D108" s="252"/>
      <c r="E108" s="253"/>
      <c r="F108" s="267"/>
      <c r="G108" s="295"/>
      <c r="H108" s="317"/>
      <c r="I108" s="295"/>
      <c r="J108" s="295"/>
      <c r="M108" s="295"/>
      <c r="N108" s="295"/>
      <c r="O108" s="295"/>
    </row>
    <row r="109" spans="1:15" s="296" customFormat="1">
      <c r="A109" s="265"/>
      <c r="B109" s="339"/>
      <c r="C109" s="251"/>
      <c r="D109" s="252"/>
      <c r="E109" s="253"/>
      <c r="F109" s="267"/>
      <c r="G109" s="295"/>
      <c r="H109" s="317"/>
      <c r="I109" s="295"/>
      <c r="J109" s="295"/>
      <c r="M109" s="295"/>
      <c r="N109" s="295"/>
      <c r="O109" s="295"/>
    </row>
    <row r="110" spans="1:15" s="296" customFormat="1" ht="39.4">
      <c r="A110" s="265"/>
      <c r="B110" s="268" t="s">
        <v>328</v>
      </c>
      <c r="C110" s="251"/>
      <c r="D110" s="252"/>
      <c r="E110" s="253"/>
      <c r="F110" s="267"/>
      <c r="G110" s="295"/>
      <c r="H110" s="317"/>
      <c r="I110" s="295"/>
      <c r="J110" s="295"/>
      <c r="M110" s="295"/>
      <c r="N110" s="295"/>
      <c r="O110" s="295"/>
    </row>
    <row r="111" spans="1:15" s="296" customFormat="1">
      <c r="A111" s="265"/>
      <c r="B111" s="339"/>
      <c r="C111" s="251"/>
      <c r="D111" s="252"/>
      <c r="E111" s="253"/>
      <c r="F111" s="267"/>
      <c r="G111" s="295"/>
      <c r="H111" s="317"/>
      <c r="I111" s="295"/>
      <c r="J111" s="295"/>
      <c r="M111" s="295"/>
      <c r="N111" s="295"/>
      <c r="O111" s="295"/>
    </row>
    <row r="112" spans="1:15" s="296" customFormat="1">
      <c r="A112" s="265"/>
      <c r="B112" s="338" t="s">
        <v>329</v>
      </c>
      <c r="C112" s="251"/>
      <c r="D112" s="252"/>
      <c r="E112" s="253"/>
      <c r="F112" s="267"/>
      <c r="G112" s="295"/>
      <c r="H112" s="317"/>
      <c r="I112" s="295"/>
      <c r="J112" s="295"/>
      <c r="M112" s="295"/>
      <c r="N112" s="295"/>
      <c r="O112" s="295"/>
    </row>
    <row r="113" spans="1:15" s="296" customFormat="1">
      <c r="A113" s="265"/>
      <c r="B113" s="339"/>
      <c r="C113" s="251"/>
      <c r="D113" s="252"/>
      <c r="E113" s="253"/>
      <c r="F113" s="340"/>
      <c r="G113" s="295"/>
      <c r="H113" s="317"/>
      <c r="I113" s="295"/>
      <c r="J113" s="295"/>
      <c r="M113" s="295"/>
      <c r="N113" s="295"/>
      <c r="O113" s="295"/>
    </row>
    <row r="114" spans="1:15" s="296" customFormat="1" ht="13.9">
      <c r="A114" s="313" t="s">
        <v>330</v>
      </c>
      <c r="B114" s="316" t="s">
        <v>331</v>
      </c>
      <c r="C114" s="251" t="s">
        <v>326</v>
      </c>
      <c r="D114" s="252">
        <v>1</v>
      </c>
      <c r="E114" s="341"/>
      <c r="F114" s="254">
        <f t="shared" ref="F114" si="1">E114*D114</f>
        <v>0</v>
      </c>
      <c r="G114" s="295"/>
      <c r="H114" s="317"/>
      <c r="I114" s="295"/>
      <c r="J114" s="295"/>
      <c r="M114" s="295"/>
      <c r="N114" s="295"/>
      <c r="O114" s="295"/>
    </row>
    <row r="115" spans="1:15" s="296" customFormat="1" ht="13.9">
      <c r="A115" s="313"/>
      <c r="B115" s="339"/>
      <c r="C115" s="251"/>
      <c r="D115" s="252"/>
      <c r="E115" s="253"/>
      <c r="F115" s="340"/>
      <c r="G115" s="295"/>
      <c r="H115" s="317"/>
      <c r="I115" s="295"/>
      <c r="J115" s="295"/>
      <c r="M115" s="295"/>
      <c r="N115" s="295"/>
      <c r="O115" s="295"/>
    </row>
    <row r="116" spans="1:15" s="296" customFormat="1" ht="13.9">
      <c r="A116" s="313" t="s">
        <v>332</v>
      </c>
      <c r="B116" s="342" t="s">
        <v>333</v>
      </c>
      <c r="C116" s="251" t="s">
        <v>326</v>
      </c>
      <c r="D116" s="252">
        <v>1</v>
      </c>
      <c r="E116" s="343"/>
      <c r="F116" s="254">
        <f t="shared" ref="F116" si="2">E116*D116</f>
        <v>0</v>
      </c>
      <c r="G116" s="295"/>
      <c r="H116" s="317"/>
      <c r="I116" s="295"/>
      <c r="J116" s="295"/>
      <c r="M116" s="295"/>
      <c r="N116" s="295"/>
      <c r="O116" s="295"/>
    </row>
    <row r="117" spans="1:15" s="296" customFormat="1" ht="13.9">
      <c r="A117" s="313"/>
      <c r="B117" s="338"/>
      <c r="C117" s="251"/>
      <c r="D117" s="252"/>
      <c r="E117" s="253"/>
      <c r="F117" s="340"/>
      <c r="G117" s="295"/>
      <c r="H117" s="317"/>
      <c r="I117" s="295"/>
      <c r="J117" s="295"/>
      <c r="M117" s="295"/>
      <c r="N117" s="295"/>
      <c r="O117" s="295"/>
    </row>
    <row r="118" spans="1:15" s="296" customFormat="1" ht="13.9">
      <c r="A118" s="313" t="s">
        <v>334</v>
      </c>
      <c r="B118" s="342" t="s">
        <v>335</v>
      </c>
      <c r="C118" s="251" t="s">
        <v>326</v>
      </c>
      <c r="D118" s="252">
        <v>1</v>
      </c>
      <c r="E118" s="341"/>
      <c r="F118" s="254">
        <f t="shared" ref="F118" si="3">E118*D118</f>
        <v>0</v>
      </c>
      <c r="G118" s="295"/>
      <c r="H118" s="317"/>
      <c r="I118" s="295"/>
      <c r="J118" s="295"/>
      <c r="M118" s="295"/>
      <c r="N118" s="295"/>
      <c r="O118" s="295"/>
    </row>
    <row r="119" spans="1:15" s="296" customFormat="1" ht="13.9">
      <c r="A119" s="313"/>
      <c r="B119" s="268"/>
      <c r="C119" s="251"/>
      <c r="D119" s="252"/>
      <c r="E119" s="253"/>
      <c r="F119" s="340"/>
      <c r="G119" s="295"/>
      <c r="H119" s="317"/>
      <c r="I119" s="295"/>
      <c r="J119" s="295"/>
      <c r="M119" s="295"/>
      <c r="N119" s="295"/>
      <c r="O119" s="295"/>
    </row>
    <row r="120" spans="1:15" s="296" customFormat="1" ht="13.9">
      <c r="A120" s="313" t="s">
        <v>336</v>
      </c>
      <c r="B120" s="342" t="s">
        <v>337</v>
      </c>
      <c r="C120" s="251" t="s">
        <v>326</v>
      </c>
      <c r="D120" s="252">
        <v>2</v>
      </c>
      <c r="E120" s="341"/>
      <c r="F120" s="254">
        <f t="shared" ref="F120" si="4">E120*D120</f>
        <v>0</v>
      </c>
      <c r="G120" s="295"/>
      <c r="H120" s="317"/>
      <c r="I120" s="295"/>
      <c r="J120" s="295"/>
      <c r="M120" s="295"/>
      <c r="N120" s="295"/>
      <c r="O120" s="295"/>
    </row>
    <row r="121" spans="1:15" s="296" customFormat="1" ht="13.9">
      <c r="A121" s="313"/>
      <c r="B121" s="339"/>
      <c r="C121" s="251"/>
      <c r="D121" s="252"/>
      <c r="E121" s="253"/>
      <c r="F121" s="340"/>
      <c r="G121" s="295"/>
      <c r="H121" s="317"/>
      <c r="I121" s="295"/>
      <c r="J121" s="295"/>
      <c r="M121" s="295"/>
      <c r="N121" s="295"/>
      <c r="O121" s="295"/>
    </row>
    <row r="122" spans="1:15" s="296" customFormat="1" ht="15">
      <c r="A122" s="313" t="s">
        <v>338</v>
      </c>
      <c r="B122" s="342" t="s">
        <v>339</v>
      </c>
      <c r="C122" s="251" t="s">
        <v>326</v>
      </c>
      <c r="D122" s="252">
        <v>2</v>
      </c>
      <c r="E122" s="343"/>
      <c r="F122" s="254">
        <f t="shared" ref="F122" si="5">E122*D122</f>
        <v>0</v>
      </c>
      <c r="G122" s="295"/>
      <c r="H122" s="317"/>
      <c r="I122" s="295"/>
      <c r="J122" s="295"/>
      <c r="M122" s="295"/>
      <c r="N122" s="295"/>
      <c r="O122" s="295"/>
    </row>
    <row r="123" spans="1:15" s="296" customFormat="1" ht="13.9">
      <c r="A123" s="313"/>
      <c r="B123" s="338"/>
      <c r="C123" s="251"/>
      <c r="D123" s="252"/>
      <c r="E123" s="253"/>
      <c r="F123" s="340"/>
      <c r="G123" s="295"/>
      <c r="H123" s="317"/>
      <c r="I123" s="295"/>
      <c r="J123" s="295"/>
      <c r="M123" s="295"/>
      <c r="N123" s="295"/>
      <c r="O123" s="295"/>
    </row>
    <row r="124" spans="1:15" s="296" customFormat="1" ht="13.9">
      <c r="A124" s="313" t="s">
        <v>340</v>
      </c>
      <c r="B124" s="342" t="s">
        <v>341</v>
      </c>
      <c r="C124" s="251" t="s">
        <v>326</v>
      </c>
      <c r="D124" s="252">
        <v>1</v>
      </c>
      <c r="E124" s="341"/>
      <c r="F124" s="254">
        <f t="shared" ref="F124" si="6">E124*D124</f>
        <v>0</v>
      </c>
      <c r="G124" s="295"/>
      <c r="H124" s="317"/>
      <c r="I124" s="295"/>
      <c r="J124" s="295"/>
      <c r="M124" s="295"/>
      <c r="N124" s="295"/>
      <c r="O124" s="295"/>
    </row>
    <row r="125" spans="1:15" s="296" customFormat="1" ht="13.9">
      <c r="A125" s="313"/>
      <c r="B125" s="268"/>
      <c r="C125" s="251"/>
      <c r="D125" s="252"/>
      <c r="E125" s="253"/>
      <c r="F125" s="340"/>
      <c r="G125" s="295"/>
      <c r="H125" s="317"/>
      <c r="I125" s="295"/>
      <c r="J125" s="295"/>
      <c r="M125" s="295"/>
      <c r="N125" s="295"/>
      <c r="O125" s="295"/>
    </row>
    <row r="126" spans="1:15" s="296" customFormat="1" ht="27.75">
      <c r="A126" s="313" t="s">
        <v>342</v>
      </c>
      <c r="B126" s="342" t="s">
        <v>343</v>
      </c>
      <c r="C126" s="251" t="s">
        <v>326</v>
      </c>
      <c r="D126" s="252">
        <v>1</v>
      </c>
      <c r="E126" s="344"/>
      <c r="F126" s="345">
        <f t="shared" ref="F126" si="7">E126*D126</f>
        <v>0</v>
      </c>
      <c r="G126" s="295"/>
      <c r="H126" s="317"/>
      <c r="I126" s="295"/>
      <c r="J126" s="295"/>
      <c r="M126" s="295"/>
      <c r="N126" s="295"/>
      <c r="O126" s="295"/>
    </row>
    <row r="127" spans="1:15" s="296" customFormat="1" ht="13.9">
      <c r="A127" s="313"/>
      <c r="B127" s="339"/>
      <c r="C127" s="251"/>
      <c r="D127" s="252"/>
      <c r="E127" s="253"/>
      <c r="F127" s="254"/>
      <c r="G127" s="295"/>
      <c r="H127" s="317"/>
      <c r="I127" s="295"/>
      <c r="J127" s="295"/>
      <c r="M127" s="295"/>
      <c r="N127" s="295"/>
      <c r="O127" s="295"/>
    </row>
    <row r="128" spans="1:15" s="296" customFormat="1" ht="13.9">
      <c r="A128" s="313" t="s">
        <v>344</v>
      </c>
      <c r="B128" s="342" t="s">
        <v>345</v>
      </c>
      <c r="C128" s="251" t="s">
        <v>326</v>
      </c>
      <c r="D128" s="252">
        <v>1</v>
      </c>
      <c r="E128" s="341"/>
      <c r="F128" s="345">
        <f t="shared" ref="F128" si="8">E128*D128</f>
        <v>0</v>
      </c>
      <c r="G128" s="295"/>
      <c r="H128" s="317"/>
      <c r="I128" s="295"/>
      <c r="J128" s="295"/>
      <c r="M128" s="295"/>
      <c r="N128" s="295"/>
      <c r="O128" s="295"/>
    </row>
    <row r="129" spans="1:15" s="296" customFormat="1" ht="13.9">
      <c r="A129" s="313"/>
      <c r="B129" s="339"/>
      <c r="C129" s="251"/>
      <c r="D129" s="252"/>
      <c r="E129" s="253"/>
      <c r="F129" s="254"/>
      <c r="G129" s="295"/>
      <c r="H129" s="317"/>
      <c r="I129" s="295"/>
      <c r="J129" s="295"/>
      <c r="M129" s="295"/>
      <c r="N129" s="295"/>
      <c r="O129" s="295"/>
    </row>
    <row r="130" spans="1:15" s="296" customFormat="1" ht="13.9">
      <c r="A130" s="313" t="s">
        <v>346</v>
      </c>
      <c r="B130" s="346" t="s">
        <v>347</v>
      </c>
      <c r="C130" s="251" t="s">
        <v>326</v>
      </c>
      <c r="D130" s="252">
        <v>1</v>
      </c>
      <c r="E130" s="253"/>
      <c r="F130" s="254">
        <f t="shared" ref="F130" si="9">E130*D130</f>
        <v>0</v>
      </c>
      <c r="G130" s="295"/>
      <c r="H130" s="317"/>
      <c r="I130" s="295"/>
      <c r="J130" s="295"/>
      <c r="M130" s="295"/>
      <c r="N130" s="295"/>
      <c r="O130" s="295"/>
    </row>
    <row r="131" spans="1:15" s="296" customFormat="1" ht="19.5" customHeight="1" thickBot="1">
      <c r="A131" s="786" t="s">
        <v>261</v>
      </c>
      <c r="B131" s="787"/>
      <c r="C131" s="787"/>
      <c r="D131" s="787"/>
      <c r="E131" s="788"/>
      <c r="F131" s="307">
        <f>SUM(F98:F130)</f>
        <v>0</v>
      </c>
      <c r="G131" s="295"/>
      <c r="H131" s="317"/>
      <c r="I131" s="295"/>
      <c r="J131" s="295"/>
      <c r="M131" s="295"/>
      <c r="N131" s="295"/>
      <c r="O131" s="295"/>
    </row>
    <row r="132" spans="1:15" s="296" customFormat="1">
      <c r="A132" s="789" t="s">
        <v>348</v>
      </c>
      <c r="B132" s="790"/>
      <c r="C132" s="790"/>
      <c r="D132" s="790"/>
      <c r="E132" s="791"/>
      <c r="F132" s="308"/>
      <c r="G132" s="295"/>
      <c r="H132" s="317"/>
      <c r="I132" s="295"/>
      <c r="J132" s="295"/>
      <c r="M132" s="295"/>
      <c r="N132" s="295"/>
      <c r="O132" s="295"/>
    </row>
    <row r="133" spans="1:15" s="296" customFormat="1" ht="15">
      <c r="A133" s="313" t="s">
        <v>349</v>
      </c>
      <c r="B133" s="342" t="s">
        <v>350</v>
      </c>
      <c r="C133" s="251" t="s">
        <v>326</v>
      </c>
      <c r="D133" s="252">
        <v>2</v>
      </c>
      <c r="E133" s="343"/>
      <c r="F133" s="254">
        <f t="shared" ref="F133" si="10">E133*D133</f>
        <v>0</v>
      </c>
      <c r="G133" s="295"/>
      <c r="H133" s="317"/>
      <c r="I133" s="295"/>
      <c r="J133" s="295"/>
      <c r="M133" s="295"/>
      <c r="N133" s="295"/>
      <c r="O133" s="295"/>
    </row>
    <row r="134" spans="1:15" s="296" customFormat="1" ht="13.9">
      <c r="A134" s="313"/>
      <c r="B134" s="339"/>
      <c r="C134" s="251"/>
      <c r="D134" s="252"/>
      <c r="E134" s="253"/>
      <c r="F134" s="340"/>
      <c r="G134" s="295"/>
      <c r="H134" s="317"/>
      <c r="I134" s="295"/>
      <c r="J134" s="295"/>
      <c r="M134" s="295"/>
      <c r="N134" s="295"/>
      <c r="O134" s="295"/>
    </row>
    <row r="135" spans="1:15" s="354" customFormat="1" ht="27.75">
      <c r="A135" s="347" t="s">
        <v>351</v>
      </c>
      <c r="B135" s="348" t="s">
        <v>352</v>
      </c>
      <c r="C135" s="349" t="s">
        <v>326</v>
      </c>
      <c r="D135" s="350">
        <v>1</v>
      </c>
      <c r="E135" s="341"/>
      <c r="F135" s="351">
        <f t="shared" ref="F135" si="11">E135*D135</f>
        <v>0</v>
      </c>
      <c r="G135" s="352"/>
      <c r="H135" s="353"/>
      <c r="I135" s="352"/>
      <c r="J135" s="352"/>
      <c r="M135" s="352"/>
      <c r="N135" s="352"/>
      <c r="O135" s="352"/>
    </row>
    <row r="136" spans="1:15" s="296" customFormat="1" ht="13.9">
      <c r="A136" s="313"/>
      <c r="B136" s="268"/>
      <c r="C136" s="251"/>
      <c r="D136" s="252"/>
      <c r="E136" s="253"/>
      <c r="F136" s="267"/>
      <c r="G136" s="295"/>
      <c r="H136" s="317"/>
      <c r="I136" s="295"/>
      <c r="J136" s="295"/>
      <c r="M136" s="295"/>
      <c r="N136" s="295"/>
      <c r="O136" s="295"/>
    </row>
    <row r="137" spans="1:15" s="296" customFormat="1" ht="13.9">
      <c r="A137" s="313" t="s">
        <v>353</v>
      </c>
      <c r="B137" s="316" t="s">
        <v>354</v>
      </c>
      <c r="C137" s="251" t="s">
        <v>326</v>
      </c>
      <c r="D137" s="252">
        <v>1</v>
      </c>
      <c r="E137" s="355"/>
      <c r="F137" s="254">
        <f t="shared" ref="F137" si="12">E137*D137</f>
        <v>0</v>
      </c>
      <c r="G137" s="295"/>
      <c r="H137" s="317"/>
      <c r="I137" s="295"/>
      <c r="J137" s="295"/>
      <c r="M137" s="295"/>
      <c r="N137" s="295"/>
      <c r="O137" s="295"/>
    </row>
    <row r="138" spans="1:15" s="296" customFormat="1" ht="13.9">
      <c r="A138" s="313"/>
      <c r="B138" s="339"/>
      <c r="C138" s="251"/>
      <c r="D138" s="252"/>
      <c r="E138" s="253"/>
      <c r="F138" s="267"/>
      <c r="G138" s="295"/>
      <c r="H138" s="317"/>
      <c r="I138" s="295"/>
      <c r="J138" s="295"/>
      <c r="M138" s="295"/>
      <c r="N138" s="295"/>
      <c r="O138" s="295"/>
    </row>
    <row r="139" spans="1:15" s="296" customFormat="1" ht="13.9">
      <c r="A139" s="313" t="s">
        <v>355</v>
      </c>
      <c r="B139" s="346" t="s">
        <v>356</v>
      </c>
      <c r="C139" s="251" t="s">
        <v>326</v>
      </c>
      <c r="D139" s="252">
        <v>1</v>
      </c>
      <c r="E139" s="355"/>
      <c r="F139" s="254">
        <f t="shared" ref="F139:F141" si="13">E139*D139</f>
        <v>0</v>
      </c>
      <c r="G139" s="295"/>
      <c r="H139" s="317"/>
      <c r="I139" s="295"/>
      <c r="J139" s="295"/>
      <c r="M139" s="295"/>
      <c r="N139" s="295"/>
      <c r="O139" s="295"/>
    </row>
    <row r="140" spans="1:15" s="296" customFormat="1" ht="13.9">
      <c r="A140" s="313"/>
      <c r="B140" s="346"/>
      <c r="C140" s="251"/>
      <c r="D140" s="252"/>
      <c r="E140" s="253"/>
      <c r="F140" s="254"/>
      <c r="G140" s="295"/>
      <c r="H140" s="317"/>
      <c r="I140" s="295"/>
      <c r="J140" s="295"/>
      <c r="M140" s="295"/>
      <c r="N140" s="295"/>
      <c r="O140" s="295"/>
    </row>
    <row r="141" spans="1:15" s="360" customFormat="1" ht="13.9">
      <c r="A141" s="313" t="s">
        <v>357</v>
      </c>
      <c r="B141" s="346" t="s">
        <v>358</v>
      </c>
      <c r="C141" s="356" t="s">
        <v>326</v>
      </c>
      <c r="D141" s="357">
        <v>1</v>
      </c>
      <c r="E141" s="355"/>
      <c r="F141" s="254">
        <f t="shared" si="13"/>
        <v>0</v>
      </c>
      <c r="G141" s="358"/>
      <c r="H141" s="359"/>
      <c r="I141" s="358"/>
      <c r="J141" s="358"/>
      <c r="M141" s="358"/>
      <c r="N141" s="358"/>
      <c r="O141" s="358"/>
    </row>
    <row r="142" spans="1:15" s="296" customFormat="1" ht="13.9">
      <c r="A142" s="313"/>
      <c r="B142" s="361"/>
      <c r="C142" s="362"/>
      <c r="D142" s="252"/>
      <c r="E142" s="253"/>
      <c r="F142" s="267"/>
      <c r="G142" s="295"/>
      <c r="H142" s="317"/>
      <c r="I142" s="295"/>
      <c r="J142" s="295"/>
      <c r="M142" s="295"/>
      <c r="N142" s="295"/>
      <c r="O142" s="295"/>
    </row>
    <row r="143" spans="1:15" s="296" customFormat="1" ht="13.9">
      <c r="A143" s="313" t="s">
        <v>359</v>
      </c>
      <c r="B143" s="342" t="s">
        <v>360</v>
      </c>
      <c r="C143" s="251" t="s">
        <v>326</v>
      </c>
      <c r="D143" s="252">
        <v>1</v>
      </c>
      <c r="E143" s="341"/>
      <c r="F143" s="254">
        <f t="shared" ref="F143:F145" si="14">E143*D143</f>
        <v>0</v>
      </c>
      <c r="G143" s="295"/>
      <c r="H143" s="317"/>
      <c r="I143" s="295"/>
      <c r="J143" s="295"/>
      <c r="M143" s="295"/>
      <c r="N143" s="295"/>
      <c r="O143" s="295"/>
    </row>
    <row r="144" spans="1:15" s="296" customFormat="1" ht="13.9">
      <c r="A144" s="313"/>
      <c r="B144" s="339"/>
      <c r="C144" s="251"/>
      <c r="D144" s="252"/>
      <c r="E144" s="253"/>
      <c r="F144" s="267"/>
      <c r="G144" s="295"/>
      <c r="H144" s="317"/>
      <c r="I144" s="295"/>
      <c r="J144" s="295"/>
      <c r="M144" s="295"/>
      <c r="N144" s="295"/>
      <c r="O144" s="295"/>
    </row>
    <row r="145" spans="1:15" s="296" customFormat="1" ht="13.9">
      <c r="A145" s="313" t="s">
        <v>361</v>
      </c>
      <c r="B145" s="342" t="s">
        <v>362</v>
      </c>
      <c r="C145" s="251" t="s">
        <v>326</v>
      </c>
      <c r="D145" s="252">
        <v>1</v>
      </c>
      <c r="E145" s="253"/>
      <c r="F145" s="254">
        <f t="shared" si="14"/>
        <v>0</v>
      </c>
      <c r="G145" s="295"/>
      <c r="H145" s="363"/>
      <c r="I145" s="295"/>
      <c r="J145" s="295"/>
      <c r="M145" s="295"/>
      <c r="N145" s="295"/>
      <c r="O145" s="295"/>
    </row>
    <row r="146" spans="1:15" s="296" customFormat="1" ht="13.9">
      <c r="A146" s="313"/>
      <c r="B146" s="339"/>
      <c r="C146" s="251"/>
      <c r="D146" s="252"/>
      <c r="E146" s="253"/>
      <c r="F146" s="267"/>
      <c r="G146" s="295"/>
      <c r="H146" s="317"/>
      <c r="I146" s="295"/>
      <c r="J146" s="295"/>
      <c r="M146" s="295"/>
      <c r="N146" s="295"/>
      <c r="O146" s="295"/>
    </row>
    <row r="147" spans="1:15" s="296" customFormat="1" ht="13.9">
      <c r="A147" s="313" t="s">
        <v>363</v>
      </c>
      <c r="B147" s="342" t="s">
        <v>364</v>
      </c>
      <c r="C147" s="251" t="s">
        <v>326</v>
      </c>
      <c r="D147" s="252">
        <v>1</v>
      </c>
      <c r="E147" s="253"/>
      <c r="F147" s="254">
        <f t="shared" ref="F147" si="15">E147*D147</f>
        <v>0</v>
      </c>
      <c r="G147" s="295"/>
      <c r="H147" s="317"/>
      <c r="I147" s="295"/>
      <c r="J147" s="364"/>
      <c r="K147" s="365"/>
      <c r="M147" s="295"/>
      <c r="N147" s="295"/>
      <c r="O147" s="295"/>
    </row>
    <row r="148" spans="1:15" s="296" customFormat="1" ht="13.9">
      <c r="A148" s="313"/>
      <c r="B148" s="339"/>
      <c r="C148" s="251"/>
      <c r="D148" s="252"/>
      <c r="E148" s="253"/>
      <c r="F148" s="267"/>
      <c r="G148" s="295"/>
      <c r="H148" s="317"/>
      <c r="I148" s="295"/>
      <c r="J148" s="295"/>
      <c r="M148" s="295"/>
      <c r="N148" s="295"/>
      <c r="O148" s="295"/>
    </row>
    <row r="149" spans="1:15" s="296" customFormat="1" ht="13.9">
      <c r="A149" s="313"/>
      <c r="B149" s="338" t="s">
        <v>365</v>
      </c>
      <c r="C149" s="251"/>
      <c r="D149" s="252"/>
      <c r="E149" s="253"/>
      <c r="F149" s="267"/>
      <c r="G149" s="295"/>
      <c r="H149" s="317"/>
      <c r="I149" s="295"/>
      <c r="J149" s="295"/>
      <c r="M149" s="295"/>
      <c r="N149" s="295"/>
      <c r="O149" s="295"/>
    </row>
    <row r="150" spans="1:15" s="296" customFormat="1" ht="13.9">
      <c r="A150" s="313"/>
      <c r="B150" s="338"/>
      <c r="C150" s="251"/>
      <c r="D150" s="252"/>
      <c r="E150" s="253"/>
      <c r="F150" s="267"/>
      <c r="G150" s="295"/>
      <c r="H150" s="317"/>
      <c r="I150" s="295"/>
      <c r="J150" s="295"/>
      <c r="M150" s="295"/>
      <c r="N150" s="295"/>
      <c r="O150" s="295"/>
    </row>
    <row r="151" spans="1:15" s="296" customFormat="1" ht="13.9">
      <c r="A151" s="313" t="s">
        <v>332</v>
      </c>
      <c r="B151" s="339" t="s">
        <v>366</v>
      </c>
      <c r="C151" s="251" t="s">
        <v>326</v>
      </c>
      <c r="D151" s="252">
        <v>1</v>
      </c>
      <c r="E151" s="363"/>
      <c r="F151" s="254">
        <f t="shared" ref="F151" si="16">E151*D151</f>
        <v>0</v>
      </c>
      <c r="G151" s="295"/>
      <c r="H151" s="317"/>
      <c r="I151" s="295"/>
      <c r="J151" s="295"/>
      <c r="M151" s="295"/>
      <c r="N151" s="295"/>
      <c r="O151" s="295"/>
    </row>
    <row r="152" spans="1:15" s="296" customFormat="1" ht="13.9">
      <c r="A152" s="313"/>
      <c r="B152" s="338"/>
      <c r="C152" s="251"/>
      <c r="D152" s="252"/>
      <c r="E152" s="253"/>
      <c r="F152" s="267"/>
      <c r="G152" s="295"/>
      <c r="H152" s="317"/>
      <c r="I152" s="295"/>
      <c r="J152" s="295"/>
      <c r="M152" s="295"/>
      <c r="N152" s="295"/>
      <c r="O152" s="295"/>
    </row>
    <row r="153" spans="1:15" s="296" customFormat="1" ht="15">
      <c r="A153" s="313" t="s">
        <v>338</v>
      </c>
      <c r="B153" s="339" t="s">
        <v>367</v>
      </c>
      <c r="C153" s="251" t="s">
        <v>326</v>
      </c>
      <c r="D153" s="252">
        <v>1</v>
      </c>
      <c r="E153" s="343"/>
      <c r="F153" s="254">
        <f t="shared" ref="F153" si="17">E153*D153</f>
        <v>0</v>
      </c>
      <c r="G153" s="295"/>
      <c r="H153" s="317"/>
      <c r="I153" s="295"/>
      <c r="J153" s="295"/>
      <c r="M153" s="295"/>
      <c r="N153" s="295"/>
      <c r="O153" s="295"/>
    </row>
    <row r="154" spans="1:15" s="296" customFormat="1" ht="13.9">
      <c r="A154" s="313"/>
      <c r="B154" s="338"/>
      <c r="C154" s="251"/>
      <c r="D154" s="252"/>
      <c r="E154" s="253"/>
      <c r="F154" s="267"/>
      <c r="G154" s="295"/>
      <c r="H154" s="317"/>
      <c r="I154" s="295"/>
      <c r="J154" s="295"/>
      <c r="M154" s="295"/>
      <c r="N154" s="295"/>
      <c r="O154" s="295"/>
    </row>
    <row r="155" spans="1:15" s="296" customFormat="1" ht="13.9">
      <c r="A155" s="313" t="s">
        <v>330</v>
      </c>
      <c r="B155" s="339" t="s">
        <v>368</v>
      </c>
      <c r="C155" s="251" t="s">
        <v>326</v>
      </c>
      <c r="D155" s="252">
        <v>1</v>
      </c>
      <c r="E155" s="341"/>
      <c r="F155" s="254">
        <f t="shared" ref="F155" si="18">E155*D155</f>
        <v>0</v>
      </c>
      <c r="G155" s="295"/>
      <c r="H155" s="317"/>
      <c r="I155" s="295"/>
      <c r="J155" s="295"/>
      <c r="M155" s="295"/>
      <c r="N155" s="295"/>
      <c r="O155" s="295"/>
    </row>
    <row r="156" spans="1:15" s="296" customFormat="1" ht="13.9">
      <c r="A156" s="313"/>
      <c r="B156" s="338"/>
      <c r="C156" s="251"/>
      <c r="D156" s="252"/>
      <c r="E156" s="253"/>
      <c r="F156" s="267"/>
      <c r="G156" s="295"/>
      <c r="H156" s="317"/>
      <c r="I156" s="295"/>
      <c r="J156" s="295"/>
      <c r="M156" s="295"/>
      <c r="N156" s="295"/>
      <c r="O156" s="295"/>
    </row>
    <row r="157" spans="1:15" s="296" customFormat="1" ht="13.9">
      <c r="A157" s="313" t="s">
        <v>340</v>
      </c>
      <c r="B157" s="268" t="s">
        <v>369</v>
      </c>
      <c r="C157" s="251" t="s">
        <v>326</v>
      </c>
      <c r="D157" s="252">
        <v>1</v>
      </c>
      <c r="E157" s="253"/>
      <c r="F157" s="254">
        <f t="shared" ref="F157" si="19">E157*D157</f>
        <v>0</v>
      </c>
      <c r="G157" s="295"/>
      <c r="H157" s="317"/>
      <c r="I157" s="295"/>
      <c r="J157" s="295"/>
      <c r="M157" s="295"/>
      <c r="N157" s="295"/>
      <c r="O157" s="295"/>
    </row>
    <row r="158" spans="1:15" s="296" customFormat="1" ht="13.9">
      <c r="A158" s="313"/>
      <c r="B158" s="268"/>
      <c r="C158" s="251"/>
      <c r="D158" s="252"/>
      <c r="E158" s="253"/>
      <c r="F158" s="267"/>
      <c r="G158" s="295"/>
      <c r="H158" s="317"/>
      <c r="I158" s="295"/>
      <c r="J158" s="295"/>
      <c r="M158" s="295"/>
      <c r="N158" s="295"/>
      <c r="O158" s="295"/>
    </row>
    <row r="159" spans="1:15" s="296" customFormat="1" ht="15">
      <c r="A159" s="313" t="s">
        <v>349</v>
      </c>
      <c r="B159" s="339" t="s">
        <v>370</v>
      </c>
      <c r="C159" s="251" t="s">
        <v>326</v>
      </c>
      <c r="D159" s="252">
        <v>1</v>
      </c>
      <c r="E159" s="343"/>
      <c r="F159" s="254">
        <f t="shared" ref="F159" si="20">E159*D159</f>
        <v>0</v>
      </c>
      <c r="G159" s="295"/>
      <c r="H159" s="317"/>
      <c r="I159" s="295"/>
      <c r="J159" s="295"/>
      <c r="M159" s="295"/>
      <c r="N159" s="295"/>
      <c r="O159" s="295"/>
    </row>
    <row r="160" spans="1:15" s="296" customFormat="1" ht="13.9">
      <c r="A160" s="313"/>
      <c r="B160" s="338"/>
      <c r="C160" s="251"/>
      <c r="D160" s="252"/>
      <c r="E160" s="253"/>
      <c r="F160" s="267"/>
      <c r="G160" s="295"/>
      <c r="H160" s="317"/>
      <c r="I160" s="295"/>
      <c r="J160" s="295"/>
      <c r="M160" s="295"/>
      <c r="N160" s="295"/>
      <c r="O160" s="295"/>
    </row>
    <row r="161" spans="1:15" s="368" customFormat="1" ht="13.9">
      <c r="A161" s="313" t="s">
        <v>342</v>
      </c>
      <c r="B161" s="268" t="s">
        <v>371</v>
      </c>
      <c r="C161" s="251" t="s">
        <v>326</v>
      </c>
      <c r="D161" s="252">
        <v>1</v>
      </c>
      <c r="E161" s="253"/>
      <c r="F161" s="254">
        <f t="shared" ref="F161" si="21">E161*D161</f>
        <v>0</v>
      </c>
      <c r="G161" s="366"/>
      <c r="H161" s="367"/>
      <c r="I161" s="366"/>
      <c r="J161" s="366"/>
      <c r="M161" s="366"/>
      <c r="N161" s="366"/>
      <c r="O161" s="366"/>
    </row>
    <row r="162" spans="1:15" s="296" customFormat="1" ht="13.9">
      <c r="A162" s="313"/>
      <c r="B162" s="338"/>
      <c r="C162" s="251"/>
      <c r="D162" s="252"/>
      <c r="E162" s="253"/>
      <c r="F162" s="267"/>
      <c r="G162" s="295"/>
      <c r="H162" s="317"/>
      <c r="I162" s="295"/>
      <c r="J162" s="295"/>
      <c r="M162" s="295"/>
      <c r="N162" s="295"/>
      <c r="O162" s="295"/>
    </row>
    <row r="163" spans="1:15" s="296" customFormat="1" ht="27.75">
      <c r="A163" s="313" t="s">
        <v>351</v>
      </c>
      <c r="B163" s="316" t="s">
        <v>372</v>
      </c>
      <c r="C163" s="251" t="s">
        <v>326</v>
      </c>
      <c r="D163" s="252">
        <v>1</v>
      </c>
      <c r="E163" s="253"/>
      <c r="F163" s="254">
        <f t="shared" ref="F163" si="22">E163*D163</f>
        <v>0</v>
      </c>
      <c r="G163" s="295"/>
      <c r="H163" s="317"/>
      <c r="I163" s="295"/>
      <c r="J163" s="295"/>
      <c r="M163" s="295"/>
      <c r="N163" s="295"/>
      <c r="O163" s="295"/>
    </row>
    <row r="164" spans="1:15" s="296" customFormat="1" ht="13.9">
      <c r="A164" s="313"/>
      <c r="B164" s="339"/>
      <c r="C164" s="251"/>
      <c r="D164" s="252"/>
      <c r="E164" s="253"/>
      <c r="F164" s="267"/>
      <c r="G164" s="295"/>
      <c r="H164" s="317"/>
      <c r="I164" s="295"/>
      <c r="J164" s="295"/>
      <c r="M164" s="295"/>
      <c r="N164" s="295"/>
      <c r="O164" s="295"/>
    </row>
    <row r="165" spans="1:15" s="296" customFormat="1" ht="15">
      <c r="A165" s="313" t="s">
        <v>373</v>
      </c>
      <c r="B165" s="339" t="s">
        <v>374</v>
      </c>
      <c r="C165" s="251" t="s">
        <v>326</v>
      </c>
      <c r="D165" s="252">
        <v>1</v>
      </c>
      <c r="E165" s="343"/>
      <c r="F165" s="254">
        <f t="shared" ref="F165" si="23">E165*D165</f>
        <v>0</v>
      </c>
      <c r="G165" s="295"/>
      <c r="H165" s="317"/>
      <c r="I165" s="295"/>
      <c r="J165" s="295"/>
      <c r="M165" s="295"/>
      <c r="N165" s="295"/>
      <c r="O165" s="295"/>
    </row>
    <row r="166" spans="1:15" s="296" customFormat="1" ht="13.9">
      <c r="A166" s="313"/>
      <c r="B166" s="339"/>
      <c r="C166" s="251"/>
      <c r="D166" s="252"/>
      <c r="E166" s="253"/>
      <c r="F166" s="267"/>
      <c r="G166" s="295"/>
      <c r="H166" s="317"/>
      <c r="I166" s="295"/>
      <c r="J166" s="295"/>
      <c r="M166" s="295"/>
      <c r="N166" s="295"/>
      <c r="O166" s="295"/>
    </row>
    <row r="167" spans="1:15" s="296" customFormat="1" ht="13.9">
      <c r="A167" s="313" t="s">
        <v>336</v>
      </c>
      <c r="B167" s="339" t="s">
        <v>375</v>
      </c>
      <c r="C167" s="251" t="s">
        <v>326</v>
      </c>
      <c r="D167" s="252">
        <v>1</v>
      </c>
      <c r="E167" s="341"/>
      <c r="F167" s="254">
        <f t="shared" ref="F167" si="24">E167*D167</f>
        <v>0</v>
      </c>
      <c r="G167" s="295"/>
      <c r="H167" s="317"/>
      <c r="I167" s="295"/>
      <c r="J167" s="295"/>
      <c r="M167" s="295"/>
      <c r="N167" s="295"/>
      <c r="O167" s="295"/>
    </row>
    <row r="168" spans="1:15" s="296" customFormat="1" ht="13.9">
      <c r="A168" s="313"/>
      <c r="B168" s="339"/>
      <c r="C168" s="251"/>
      <c r="D168" s="252"/>
      <c r="E168" s="253"/>
      <c r="F168" s="267"/>
      <c r="G168" s="295"/>
      <c r="H168" s="317"/>
      <c r="I168" s="295"/>
      <c r="J168" s="295"/>
      <c r="M168" s="295"/>
      <c r="N168" s="295"/>
      <c r="O168" s="295"/>
    </row>
    <row r="169" spans="1:15" s="296" customFormat="1" ht="13.9">
      <c r="A169" s="313" t="s">
        <v>376</v>
      </c>
      <c r="B169" s="339" t="s">
        <v>377</v>
      </c>
      <c r="C169" s="251" t="s">
        <v>304</v>
      </c>
      <c r="D169" s="252">
        <v>24</v>
      </c>
      <c r="E169" s="341"/>
      <c r="F169" s="254">
        <f t="shared" ref="F169" si="25">E169*D169</f>
        <v>0</v>
      </c>
      <c r="G169" s="295"/>
      <c r="H169" s="317"/>
      <c r="I169" s="295"/>
      <c r="J169" s="295"/>
      <c r="M169" s="295"/>
      <c r="N169" s="295"/>
      <c r="O169" s="295"/>
    </row>
    <row r="170" spans="1:15" s="296" customFormat="1" ht="13.9">
      <c r="A170" s="313"/>
      <c r="B170" s="266"/>
      <c r="C170" s="251"/>
      <c r="D170" s="252"/>
      <c r="E170" s="253"/>
      <c r="F170" s="267"/>
      <c r="G170" s="295"/>
      <c r="H170" s="317"/>
      <c r="I170" s="295"/>
      <c r="J170" s="295"/>
      <c r="M170" s="295"/>
      <c r="N170" s="295"/>
      <c r="O170" s="295"/>
    </row>
    <row r="171" spans="1:15" s="296" customFormat="1" ht="13.9">
      <c r="A171" s="313"/>
      <c r="B171" s="266" t="s">
        <v>378</v>
      </c>
      <c r="C171" s="251"/>
      <c r="D171" s="252"/>
      <c r="E171" s="253"/>
      <c r="F171" s="267"/>
      <c r="G171" s="295"/>
      <c r="H171" s="317"/>
      <c r="I171" s="295"/>
      <c r="J171" s="295"/>
      <c r="M171" s="295"/>
      <c r="N171" s="295"/>
      <c r="O171" s="295"/>
    </row>
    <row r="172" spans="1:15" s="296" customFormat="1" ht="13.9">
      <c r="A172" s="313" t="s">
        <v>379</v>
      </c>
      <c r="B172" s="268" t="s">
        <v>380</v>
      </c>
      <c r="C172" s="251" t="s">
        <v>326</v>
      </c>
      <c r="D172" s="252">
        <v>4</v>
      </c>
      <c r="E172" s="253"/>
      <c r="F172" s="254">
        <f t="shared" ref="F172" si="26">E172*D172</f>
        <v>0</v>
      </c>
      <c r="G172" s="295"/>
      <c r="H172" s="317"/>
      <c r="I172" s="295"/>
      <c r="J172" s="295"/>
      <c r="M172" s="295"/>
      <c r="N172" s="295"/>
      <c r="O172" s="295"/>
    </row>
    <row r="173" spans="1:15" s="296" customFormat="1" ht="13.5" thickBot="1">
      <c r="A173" s="786" t="s">
        <v>261</v>
      </c>
      <c r="B173" s="787"/>
      <c r="C173" s="787"/>
      <c r="D173" s="787"/>
      <c r="E173" s="788"/>
      <c r="F173" s="307">
        <f>SUM(F132:F172)</f>
        <v>0</v>
      </c>
      <c r="G173" s="295"/>
      <c r="H173" s="317"/>
      <c r="I173" s="295"/>
      <c r="J173" s="295"/>
      <c r="M173" s="295"/>
      <c r="N173" s="295"/>
      <c r="O173" s="295"/>
    </row>
    <row r="174" spans="1:15" s="296" customFormat="1">
      <c r="A174" s="789"/>
      <c r="B174" s="790"/>
      <c r="C174" s="790"/>
      <c r="D174" s="790"/>
      <c r="E174" s="791"/>
      <c r="F174" s="308"/>
      <c r="G174" s="295"/>
      <c r="H174" s="317"/>
      <c r="I174" s="295"/>
      <c r="J174" s="295"/>
      <c r="M174" s="295"/>
      <c r="N174" s="295"/>
      <c r="O174" s="295"/>
    </row>
    <row r="175" spans="1:15" s="296" customFormat="1">
      <c r="A175" s="249"/>
      <c r="B175" s="266" t="s">
        <v>381</v>
      </c>
      <c r="C175" s="251"/>
      <c r="D175" s="252"/>
      <c r="E175" s="253"/>
      <c r="F175" s="254"/>
      <c r="G175" s="295"/>
      <c r="H175" s="317"/>
      <c r="I175" s="295"/>
      <c r="J175" s="295"/>
      <c r="M175" s="295"/>
      <c r="N175" s="295"/>
      <c r="O175" s="295"/>
    </row>
    <row r="176" spans="1:15" s="296" customFormat="1">
      <c r="A176" s="265"/>
      <c r="B176" s="268"/>
      <c r="C176" s="251"/>
      <c r="D176" s="252"/>
      <c r="E176" s="253"/>
      <c r="F176" s="267"/>
      <c r="G176" s="295"/>
      <c r="H176" s="317"/>
      <c r="I176" s="295"/>
      <c r="J176" s="295"/>
      <c r="M176" s="295"/>
      <c r="N176" s="295"/>
      <c r="O176" s="295"/>
    </row>
    <row r="177" spans="1:15" s="296" customFormat="1" ht="26.25">
      <c r="A177" s="249"/>
      <c r="B177" s="268" t="s">
        <v>382</v>
      </c>
      <c r="C177" s="251"/>
      <c r="D177" s="252"/>
      <c r="E177" s="253"/>
      <c r="F177" s="254"/>
      <c r="G177" s="295"/>
      <c r="H177" s="317"/>
      <c r="I177" s="295"/>
      <c r="J177" s="295"/>
      <c r="M177" s="295"/>
      <c r="N177" s="295"/>
      <c r="O177" s="295"/>
    </row>
    <row r="178" spans="1:15" s="296" customFormat="1">
      <c r="A178" s="265"/>
      <c r="B178" s="268"/>
      <c r="C178" s="251"/>
      <c r="D178" s="252"/>
      <c r="E178" s="253"/>
      <c r="F178" s="267"/>
      <c r="G178" s="295"/>
      <c r="H178" s="317"/>
      <c r="I178" s="295"/>
      <c r="J178" s="295"/>
      <c r="M178" s="295"/>
      <c r="N178" s="295"/>
      <c r="O178" s="295"/>
    </row>
    <row r="179" spans="1:15" s="296" customFormat="1" ht="26.25">
      <c r="A179" s="313" t="s">
        <v>383</v>
      </c>
      <c r="B179" s="268" t="s">
        <v>384</v>
      </c>
      <c r="C179" s="251" t="s">
        <v>326</v>
      </c>
      <c r="D179" s="252">
        <v>1</v>
      </c>
      <c r="E179" s="253"/>
      <c r="F179" s="254">
        <f t="shared" ref="F179" si="27">E179*D179</f>
        <v>0</v>
      </c>
      <c r="G179" s="295"/>
      <c r="H179" s="317"/>
      <c r="I179" s="295"/>
      <c r="J179" s="295"/>
      <c r="M179" s="295"/>
      <c r="N179" s="295"/>
      <c r="O179" s="295"/>
    </row>
    <row r="180" spans="1:15" s="296" customFormat="1">
      <c r="A180" s="249"/>
      <c r="B180" s="268"/>
      <c r="C180" s="251"/>
      <c r="D180" s="252"/>
      <c r="E180" s="253"/>
      <c r="F180" s="254"/>
      <c r="G180" s="295"/>
      <c r="H180" s="317"/>
      <c r="I180" s="295"/>
      <c r="J180" s="295"/>
      <c r="M180" s="295"/>
      <c r="N180" s="295"/>
      <c r="O180" s="295"/>
    </row>
    <row r="181" spans="1:15" s="296" customFormat="1" ht="26.25">
      <c r="A181" s="313" t="s">
        <v>383</v>
      </c>
      <c r="B181" s="268" t="s">
        <v>385</v>
      </c>
      <c r="C181" s="251" t="s">
        <v>326</v>
      </c>
      <c r="D181" s="252">
        <v>1</v>
      </c>
      <c r="E181" s="253"/>
      <c r="F181" s="254">
        <f t="shared" ref="F181" si="28">E181*D181</f>
        <v>0</v>
      </c>
      <c r="G181" s="295"/>
      <c r="H181" s="317"/>
      <c r="I181" s="295"/>
      <c r="J181" s="295"/>
      <c r="M181" s="295"/>
      <c r="N181" s="295"/>
      <c r="O181" s="295"/>
    </row>
    <row r="182" spans="1:15" s="296" customFormat="1">
      <c r="A182" s="249"/>
      <c r="B182" s="268"/>
      <c r="C182" s="251"/>
      <c r="D182" s="252"/>
      <c r="E182" s="253"/>
      <c r="F182" s="254"/>
      <c r="G182" s="295"/>
      <c r="H182" s="317"/>
      <c r="I182" s="295"/>
      <c r="J182" s="295"/>
      <c r="M182" s="295"/>
      <c r="N182" s="295"/>
      <c r="O182" s="295"/>
    </row>
    <row r="183" spans="1:15" s="296" customFormat="1">
      <c r="A183" s="249"/>
      <c r="B183" s="266" t="s">
        <v>386</v>
      </c>
      <c r="C183" s="251"/>
      <c r="D183" s="252"/>
      <c r="E183" s="253"/>
      <c r="F183" s="254"/>
      <c r="G183" s="295"/>
      <c r="H183" s="317"/>
      <c r="I183" s="295"/>
      <c r="J183" s="295"/>
      <c r="M183" s="295"/>
      <c r="N183" s="295"/>
      <c r="O183" s="295"/>
    </row>
    <row r="184" spans="1:15" s="296" customFormat="1">
      <c r="A184" s="265"/>
      <c r="B184" s="369"/>
      <c r="C184" s="251"/>
      <c r="D184" s="252"/>
      <c r="E184" s="253"/>
      <c r="F184" s="254"/>
      <c r="G184" s="295"/>
      <c r="H184" s="317"/>
      <c r="I184" s="295"/>
      <c r="J184" s="295"/>
      <c r="M184" s="295"/>
      <c r="N184" s="295"/>
      <c r="O184" s="295"/>
    </row>
    <row r="185" spans="1:15" s="296" customFormat="1" ht="26.25">
      <c r="A185" s="313" t="s">
        <v>387</v>
      </c>
      <c r="B185" s="268" t="s">
        <v>388</v>
      </c>
      <c r="C185" s="251" t="s">
        <v>304</v>
      </c>
      <c r="D185" s="252">
        <v>76</v>
      </c>
      <c r="E185" s="253"/>
      <c r="F185" s="254">
        <f t="shared" ref="F185" si="29">E185*D185</f>
        <v>0</v>
      </c>
      <c r="G185" s="295"/>
      <c r="H185" s="317"/>
      <c r="I185" s="295"/>
      <c r="J185" s="295"/>
      <c r="M185" s="295"/>
      <c r="N185" s="295"/>
      <c r="O185" s="295"/>
    </row>
    <row r="186" spans="1:15" s="296" customFormat="1">
      <c r="A186" s="265"/>
      <c r="B186" s="268"/>
      <c r="C186" s="251"/>
      <c r="D186" s="252"/>
      <c r="E186" s="253"/>
      <c r="F186" s="267"/>
      <c r="G186" s="295"/>
      <c r="H186" s="317"/>
      <c r="I186" s="295"/>
      <c r="J186" s="295"/>
      <c r="M186" s="295"/>
      <c r="N186" s="295"/>
      <c r="O186" s="295"/>
    </row>
    <row r="187" spans="1:15" s="296" customFormat="1" ht="13.9">
      <c r="A187" s="313" t="s">
        <v>389</v>
      </c>
      <c r="B187" s="268" t="s">
        <v>390</v>
      </c>
      <c r="C187" s="251" t="s">
        <v>326</v>
      </c>
      <c r="D187" s="252">
        <v>1</v>
      </c>
      <c r="E187" s="253"/>
      <c r="F187" s="254">
        <f t="shared" ref="F187" si="30">E187*D187</f>
        <v>0</v>
      </c>
      <c r="G187" s="295"/>
      <c r="H187" s="317"/>
      <c r="I187" s="295"/>
      <c r="J187" s="295"/>
      <c r="M187" s="295"/>
      <c r="N187" s="295"/>
      <c r="O187" s="295"/>
    </row>
    <row r="188" spans="1:15" s="296" customFormat="1" ht="13.9">
      <c r="A188" s="370"/>
      <c r="B188" s="371"/>
      <c r="C188" s="372"/>
      <c r="D188" s="373"/>
      <c r="E188" s="374"/>
      <c r="F188" s="375"/>
      <c r="G188" s="295"/>
      <c r="H188" s="317"/>
      <c r="I188" s="295"/>
      <c r="J188" s="295"/>
      <c r="M188" s="295"/>
      <c r="N188" s="295"/>
      <c r="O188" s="295"/>
    </row>
    <row r="189" spans="1:15" s="296" customFormat="1" ht="26.25">
      <c r="A189" s="376" t="s">
        <v>391</v>
      </c>
      <c r="B189" s="377" t="s">
        <v>392</v>
      </c>
      <c r="C189" s="378" t="s">
        <v>183</v>
      </c>
      <c r="D189" s="379" t="s">
        <v>393</v>
      </c>
      <c r="E189" s="380"/>
      <c r="F189" s="381">
        <f>E189</f>
        <v>0</v>
      </c>
      <c r="G189" s="295"/>
      <c r="H189" s="317"/>
      <c r="I189" s="295"/>
      <c r="J189" s="295"/>
      <c r="M189" s="295"/>
      <c r="N189" s="295"/>
      <c r="O189" s="295"/>
    </row>
    <row r="190" spans="1:15" s="296" customFormat="1" ht="13.9">
      <c r="A190" s="370"/>
      <c r="B190" s="371"/>
      <c r="C190" s="372"/>
      <c r="D190" s="373"/>
      <c r="E190" s="374"/>
      <c r="F190" s="375"/>
      <c r="G190" s="295"/>
      <c r="H190" s="317"/>
      <c r="I190" s="295"/>
      <c r="J190" s="295"/>
      <c r="M190" s="295"/>
      <c r="N190" s="295"/>
      <c r="O190" s="295"/>
    </row>
    <row r="191" spans="1:15" s="296" customFormat="1">
      <c r="A191" s="382"/>
      <c r="B191" s="383" t="s">
        <v>394</v>
      </c>
      <c r="C191" s="384"/>
      <c r="D191" s="385"/>
      <c r="E191" s="386"/>
      <c r="F191" s="387"/>
      <c r="G191" s="295"/>
      <c r="H191" s="317"/>
      <c r="I191" s="295"/>
      <c r="J191" s="295"/>
      <c r="M191" s="295"/>
      <c r="N191" s="295"/>
      <c r="O191" s="295"/>
    </row>
    <row r="192" spans="1:15" s="296" customFormat="1" ht="26.25">
      <c r="A192" s="388" t="s">
        <v>395</v>
      </c>
      <c r="B192" s="389" t="s">
        <v>396</v>
      </c>
      <c r="C192" s="390" t="s">
        <v>298</v>
      </c>
      <c r="D192" s="385">
        <v>126</v>
      </c>
      <c r="E192" s="386"/>
      <c r="F192" s="387">
        <f>D192*E192</f>
        <v>0</v>
      </c>
      <c r="G192" s="295"/>
      <c r="H192" s="317"/>
      <c r="I192" s="295"/>
      <c r="J192" s="295"/>
      <c r="M192" s="295"/>
      <c r="N192" s="295"/>
      <c r="O192" s="295"/>
    </row>
    <row r="193" spans="1:15" s="296" customFormat="1">
      <c r="A193" s="391"/>
      <c r="B193" s="389"/>
      <c r="C193" s="392"/>
      <c r="D193" s="393"/>
      <c r="E193" s="394"/>
      <c r="F193" s="395"/>
      <c r="G193" s="295"/>
      <c r="H193" s="317"/>
      <c r="I193" s="295"/>
      <c r="J193" s="295"/>
      <c r="M193" s="295"/>
      <c r="N193" s="295"/>
      <c r="O193" s="295"/>
    </row>
    <row r="194" spans="1:15" s="296" customFormat="1" ht="13.5" thickBot="1">
      <c r="A194" s="396"/>
      <c r="B194" s="371"/>
      <c r="C194" s="372"/>
      <c r="D194" s="373"/>
      <c r="E194" s="374"/>
      <c r="F194" s="375"/>
      <c r="G194" s="295"/>
      <c r="H194" s="317"/>
      <c r="I194" s="295"/>
      <c r="J194" s="295"/>
      <c r="M194" s="295"/>
      <c r="N194" s="295"/>
      <c r="O194" s="295"/>
    </row>
    <row r="195" spans="1:15" s="296" customFormat="1" ht="18" customHeight="1" thickBot="1">
      <c r="A195" s="779" t="s">
        <v>397</v>
      </c>
      <c r="B195" s="780"/>
      <c r="C195" s="780"/>
      <c r="D195" s="780"/>
      <c r="E195" s="781"/>
      <c r="F195" s="397">
        <f>SUM(F174:F194)</f>
        <v>0</v>
      </c>
      <c r="G195" s="295"/>
      <c r="H195" s="317"/>
      <c r="I195" s="295"/>
      <c r="J195" s="295"/>
      <c r="M195" s="295"/>
      <c r="N195" s="295"/>
      <c r="O195" s="295"/>
    </row>
  </sheetData>
  <protectedRanges>
    <protectedRange password="CC17" sqref="D529" name="Range1_1"/>
  </protectedRanges>
  <mergeCells count="11">
    <mergeCell ref="A195:E195"/>
    <mergeCell ref="B1:F1"/>
    <mergeCell ref="B2:F2"/>
    <mergeCell ref="A51:E51"/>
    <mergeCell ref="A52:E52"/>
    <mergeCell ref="A97:E97"/>
    <mergeCell ref="A98:E98"/>
    <mergeCell ref="A131:E131"/>
    <mergeCell ref="A132:E132"/>
    <mergeCell ref="A173:E173"/>
    <mergeCell ref="A174:E174"/>
  </mergeCells>
  <pageMargins left="0.7" right="0.7" top="0.75" bottom="0.75" header="0.3" footer="0.3"/>
  <pageSetup scale="90" fitToHeight="0" orientation="portrait" r:id="rId1"/>
  <rowBreaks count="4" manualBreakCount="4">
    <brk id="51" max="5" man="1"/>
    <brk id="97" max="5" man="1"/>
    <brk id="131" max="5" man="1"/>
    <brk id="173" max="5" man="1"/>
  </rowBreaks>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7B969-725C-4949-9A5F-2D155A749B3A}">
  <sheetPr>
    <tabColor rgb="FF00B0F0"/>
  </sheetPr>
  <dimension ref="A1:C17"/>
  <sheetViews>
    <sheetView view="pageBreakPreview" zoomScale="80" zoomScaleNormal="100" zoomScaleSheetLayoutView="80" workbookViewId="0">
      <selection activeCell="F17" sqref="F17"/>
    </sheetView>
  </sheetViews>
  <sheetFormatPr defaultColWidth="9.19921875" defaultRowHeight="12.75"/>
  <cols>
    <col min="1" max="1" width="7.796875" style="399" customWidth="1"/>
    <col min="2" max="2" width="68.19921875" style="399" customWidth="1"/>
    <col min="3" max="3" width="24.796875" style="420" customWidth="1"/>
    <col min="4" max="4" width="9.19921875" style="399" customWidth="1"/>
    <col min="5" max="251" width="9.19921875" style="399"/>
    <col min="252" max="252" width="7.796875" style="399" customWidth="1"/>
    <col min="253" max="253" width="52.46484375" style="399" customWidth="1"/>
    <col min="254" max="254" width="12.19921875" style="399" customWidth="1"/>
    <col min="255" max="255" width="22" style="399" customWidth="1"/>
    <col min="256" max="257" width="0" style="399" hidden="1" customWidth="1"/>
    <col min="258" max="507" width="9.19921875" style="399"/>
    <col min="508" max="508" width="7.796875" style="399" customWidth="1"/>
    <col min="509" max="509" width="52.46484375" style="399" customWidth="1"/>
    <col min="510" max="510" width="12.19921875" style="399" customWidth="1"/>
    <col min="511" max="511" width="22" style="399" customWidth="1"/>
    <col min="512" max="513" width="0" style="399" hidden="1" customWidth="1"/>
    <col min="514" max="763" width="9.19921875" style="399"/>
    <col min="764" max="764" width="7.796875" style="399" customWidth="1"/>
    <col min="765" max="765" width="52.46484375" style="399" customWidth="1"/>
    <col min="766" max="766" width="12.19921875" style="399" customWidth="1"/>
    <col min="767" max="767" width="22" style="399" customWidth="1"/>
    <col min="768" max="769" width="0" style="399" hidden="1" customWidth="1"/>
    <col min="770" max="1019" width="9.19921875" style="399"/>
    <col min="1020" max="1020" width="7.796875" style="399" customWidth="1"/>
    <col min="1021" max="1021" width="52.46484375" style="399" customWidth="1"/>
    <col min="1022" max="1022" width="12.19921875" style="399" customWidth="1"/>
    <col min="1023" max="1023" width="22" style="399" customWidth="1"/>
    <col min="1024" max="1025" width="0" style="399" hidden="1" customWidth="1"/>
    <col min="1026" max="1275" width="9.19921875" style="399"/>
    <col min="1276" max="1276" width="7.796875" style="399" customWidth="1"/>
    <col min="1277" max="1277" width="52.46484375" style="399" customWidth="1"/>
    <col min="1278" max="1278" width="12.19921875" style="399" customWidth="1"/>
    <col min="1279" max="1279" width="22" style="399" customWidth="1"/>
    <col min="1280" max="1281" width="0" style="399" hidden="1" customWidth="1"/>
    <col min="1282" max="1531" width="9.19921875" style="399"/>
    <col min="1532" max="1532" width="7.796875" style="399" customWidth="1"/>
    <col min="1533" max="1533" width="52.46484375" style="399" customWidth="1"/>
    <col min="1534" max="1534" width="12.19921875" style="399" customWidth="1"/>
    <col min="1535" max="1535" width="22" style="399" customWidth="1"/>
    <col min="1536" max="1537" width="0" style="399" hidden="1" customWidth="1"/>
    <col min="1538" max="1787" width="9.19921875" style="399"/>
    <col min="1788" max="1788" width="7.796875" style="399" customWidth="1"/>
    <col min="1789" max="1789" width="52.46484375" style="399" customWidth="1"/>
    <col min="1790" max="1790" width="12.19921875" style="399" customWidth="1"/>
    <col min="1791" max="1791" width="22" style="399" customWidth="1"/>
    <col min="1792" max="1793" width="0" style="399" hidden="1" customWidth="1"/>
    <col min="1794" max="2043" width="9.19921875" style="399"/>
    <col min="2044" max="2044" width="7.796875" style="399" customWidth="1"/>
    <col min="2045" max="2045" width="52.46484375" style="399" customWidth="1"/>
    <col min="2046" max="2046" width="12.19921875" style="399" customWidth="1"/>
    <col min="2047" max="2047" width="22" style="399" customWidth="1"/>
    <col min="2048" max="2049" width="0" style="399" hidden="1" customWidth="1"/>
    <col min="2050" max="2299" width="9.19921875" style="399"/>
    <col min="2300" max="2300" width="7.796875" style="399" customWidth="1"/>
    <col min="2301" max="2301" width="52.46484375" style="399" customWidth="1"/>
    <col min="2302" max="2302" width="12.19921875" style="399" customWidth="1"/>
    <col min="2303" max="2303" width="22" style="399" customWidth="1"/>
    <col min="2304" max="2305" width="0" style="399" hidden="1" customWidth="1"/>
    <col min="2306" max="2555" width="9.19921875" style="399"/>
    <col min="2556" max="2556" width="7.796875" style="399" customWidth="1"/>
    <col min="2557" max="2557" width="52.46484375" style="399" customWidth="1"/>
    <col min="2558" max="2558" width="12.19921875" style="399" customWidth="1"/>
    <col min="2559" max="2559" width="22" style="399" customWidth="1"/>
    <col min="2560" max="2561" width="0" style="399" hidden="1" customWidth="1"/>
    <col min="2562" max="2811" width="9.19921875" style="399"/>
    <col min="2812" max="2812" width="7.796875" style="399" customWidth="1"/>
    <col min="2813" max="2813" width="52.46484375" style="399" customWidth="1"/>
    <col min="2814" max="2814" width="12.19921875" style="399" customWidth="1"/>
    <col min="2815" max="2815" width="22" style="399" customWidth="1"/>
    <col min="2816" max="2817" width="0" style="399" hidden="1" customWidth="1"/>
    <col min="2818" max="3067" width="9.19921875" style="399"/>
    <col min="3068" max="3068" width="7.796875" style="399" customWidth="1"/>
    <col min="3069" max="3069" width="52.46484375" style="399" customWidth="1"/>
    <col min="3070" max="3070" width="12.19921875" style="399" customWidth="1"/>
    <col min="3071" max="3071" width="22" style="399" customWidth="1"/>
    <col min="3072" max="3073" width="0" style="399" hidden="1" customWidth="1"/>
    <col min="3074" max="3323" width="9.19921875" style="399"/>
    <col min="3324" max="3324" width="7.796875" style="399" customWidth="1"/>
    <col min="3325" max="3325" width="52.46484375" style="399" customWidth="1"/>
    <col min="3326" max="3326" width="12.19921875" style="399" customWidth="1"/>
    <col min="3327" max="3327" width="22" style="399" customWidth="1"/>
    <col min="3328" max="3329" width="0" style="399" hidden="1" customWidth="1"/>
    <col min="3330" max="3579" width="9.19921875" style="399"/>
    <col min="3580" max="3580" width="7.796875" style="399" customWidth="1"/>
    <col min="3581" max="3581" width="52.46484375" style="399" customWidth="1"/>
    <col min="3582" max="3582" width="12.19921875" style="399" customWidth="1"/>
    <col min="3583" max="3583" width="22" style="399" customWidth="1"/>
    <col min="3584" max="3585" width="0" style="399" hidden="1" customWidth="1"/>
    <col min="3586" max="3835" width="9.19921875" style="399"/>
    <col min="3836" max="3836" width="7.796875" style="399" customWidth="1"/>
    <col min="3837" max="3837" width="52.46484375" style="399" customWidth="1"/>
    <col min="3838" max="3838" width="12.19921875" style="399" customWidth="1"/>
    <col min="3839" max="3839" width="22" style="399" customWidth="1"/>
    <col min="3840" max="3841" width="0" style="399" hidden="1" customWidth="1"/>
    <col min="3842" max="4091" width="9.19921875" style="399"/>
    <col min="4092" max="4092" width="7.796875" style="399" customWidth="1"/>
    <col min="4093" max="4093" width="52.46484375" style="399" customWidth="1"/>
    <col min="4094" max="4094" width="12.19921875" style="399" customWidth="1"/>
    <col min="4095" max="4095" width="22" style="399" customWidth="1"/>
    <col min="4096" max="4097" width="0" style="399" hidden="1" customWidth="1"/>
    <col min="4098" max="4347" width="9.19921875" style="399"/>
    <col min="4348" max="4348" width="7.796875" style="399" customWidth="1"/>
    <col min="4349" max="4349" width="52.46484375" style="399" customWidth="1"/>
    <col min="4350" max="4350" width="12.19921875" style="399" customWidth="1"/>
    <col min="4351" max="4351" width="22" style="399" customWidth="1"/>
    <col min="4352" max="4353" width="0" style="399" hidden="1" customWidth="1"/>
    <col min="4354" max="4603" width="9.19921875" style="399"/>
    <col min="4604" max="4604" width="7.796875" style="399" customWidth="1"/>
    <col min="4605" max="4605" width="52.46484375" style="399" customWidth="1"/>
    <col min="4606" max="4606" width="12.19921875" style="399" customWidth="1"/>
    <col min="4607" max="4607" width="22" style="399" customWidth="1"/>
    <col min="4608" max="4609" width="0" style="399" hidden="1" customWidth="1"/>
    <col min="4610" max="4859" width="9.19921875" style="399"/>
    <col min="4860" max="4860" width="7.796875" style="399" customWidth="1"/>
    <col min="4861" max="4861" width="52.46484375" style="399" customWidth="1"/>
    <col min="4862" max="4862" width="12.19921875" style="399" customWidth="1"/>
    <col min="4863" max="4863" width="22" style="399" customWidth="1"/>
    <col min="4864" max="4865" width="0" style="399" hidden="1" customWidth="1"/>
    <col min="4866" max="5115" width="9.19921875" style="399"/>
    <col min="5116" max="5116" width="7.796875" style="399" customWidth="1"/>
    <col min="5117" max="5117" width="52.46484375" style="399" customWidth="1"/>
    <col min="5118" max="5118" width="12.19921875" style="399" customWidth="1"/>
    <col min="5119" max="5119" width="22" style="399" customWidth="1"/>
    <col min="5120" max="5121" width="0" style="399" hidden="1" customWidth="1"/>
    <col min="5122" max="5371" width="9.19921875" style="399"/>
    <col min="5372" max="5372" width="7.796875" style="399" customWidth="1"/>
    <col min="5373" max="5373" width="52.46484375" style="399" customWidth="1"/>
    <col min="5374" max="5374" width="12.19921875" style="399" customWidth="1"/>
    <col min="5375" max="5375" width="22" style="399" customWidth="1"/>
    <col min="5376" max="5377" width="0" style="399" hidden="1" customWidth="1"/>
    <col min="5378" max="5627" width="9.19921875" style="399"/>
    <col min="5628" max="5628" width="7.796875" style="399" customWidth="1"/>
    <col min="5629" max="5629" width="52.46484375" style="399" customWidth="1"/>
    <col min="5630" max="5630" width="12.19921875" style="399" customWidth="1"/>
    <col min="5631" max="5631" width="22" style="399" customWidth="1"/>
    <col min="5632" max="5633" width="0" style="399" hidden="1" customWidth="1"/>
    <col min="5634" max="5883" width="9.19921875" style="399"/>
    <col min="5884" max="5884" width="7.796875" style="399" customWidth="1"/>
    <col min="5885" max="5885" width="52.46484375" style="399" customWidth="1"/>
    <col min="5886" max="5886" width="12.19921875" style="399" customWidth="1"/>
    <col min="5887" max="5887" width="22" style="399" customWidth="1"/>
    <col min="5888" max="5889" width="0" style="399" hidden="1" customWidth="1"/>
    <col min="5890" max="6139" width="9.19921875" style="399"/>
    <col min="6140" max="6140" width="7.796875" style="399" customWidth="1"/>
    <col min="6141" max="6141" width="52.46484375" style="399" customWidth="1"/>
    <col min="6142" max="6142" width="12.19921875" style="399" customWidth="1"/>
    <col min="6143" max="6143" width="22" style="399" customWidth="1"/>
    <col min="6144" max="6145" width="0" style="399" hidden="1" customWidth="1"/>
    <col min="6146" max="6395" width="9.19921875" style="399"/>
    <col min="6396" max="6396" width="7.796875" style="399" customWidth="1"/>
    <col min="6397" max="6397" width="52.46484375" style="399" customWidth="1"/>
    <col min="6398" max="6398" width="12.19921875" style="399" customWidth="1"/>
    <col min="6399" max="6399" width="22" style="399" customWidth="1"/>
    <col min="6400" max="6401" width="0" style="399" hidden="1" customWidth="1"/>
    <col min="6402" max="6651" width="9.19921875" style="399"/>
    <col min="6652" max="6652" width="7.796875" style="399" customWidth="1"/>
    <col min="6653" max="6653" width="52.46484375" style="399" customWidth="1"/>
    <col min="6654" max="6654" width="12.19921875" style="399" customWidth="1"/>
    <col min="6655" max="6655" width="22" style="399" customWidth="1"/>
    <col min="6656" max="6657" width="0" style="399" hidden="1" customWidth="1"/>
    <col min="6658" max="6907" width="9.19921875" style="399"/>
    <col min="6908" max="6908" width="7.796875" style="399" customWidth="1"/>
    <col min="6909" max="6909" width="52.46484375" style="399" customWidth="1"/>
    <col min="6910" max="6910" width="12.19921875" style="399" customWidth="1"/>
    <col min="6911" max="6911" width="22" style="399" customWidth="1"/>
    <col min="6912" max="6913" width="0" style="399" hidden="1" customWidth="1"/>
    <col min="6914" max="7163" width="9.19921875" style="399"/>
    <col min="7164" max="7164" width="7.796875" style="399" customWidth="1"/>
    <col min="7165" max="7165" width="52.46484375" style="399" customWidth="1"/>
    <col min="7166" max="7166" width="12.19921875" style="399" customWidth="1"/>
    <col min="7167" max="7167" width="22" style="399" customWidth="1"/>
    <col min="7168" max="7169" width="0" style="399" hidden="1" customWidth="1"/>
    <col min="7170" max="7419" width="9.19921875" style="399"/>
    <col min="7420" max="7420" width="7.796875" style="399" customWidth="1"/>
    <col min="7421" max="7421" width="52.46484375" style="399" customWidth="1"/>
    <col min="7422" max="7422" width="12.19921875" style="399" customWidth="1"/>
    <col min="7423" max="7423" width="22" style="399" customWidth="1"/>
    <col min="7424" max="7425" width="0" style="399" hidden="1" customWidth="1"/>
    <col min="7426" max="7675" width="9.19921875" style="399"/>
    <col min="7676" max="7676" width="7.796875" style="399" customWidth="1"/>
    <col min="7677" max="7677" width="52.46484375" style="399" customWidth="1"/>
    <col min="7678" max="7678" width="12.19921875" style="399" customWidth="1"/>
    <col min="7679" max="7679" width="22" style="399" customWidth="1"/>
    <col min="7680" max="7681" width="0" style="399" hidden="1" customWidth="1"/>
    <col min="7682" max="7931" width="9.19921875" style="399"/>
    <col min="7932" max="7932" width="7.796875" style="399" customWidth="1"/>
    <col min="7933" max="7933" width="52.46484375" style="399" customWidth="1"/>
    <col min="7934" max="7934" width="12.19921875" style="399" customWidth="1"/>
    <col min="7935" max="7935" width="22" style="399" customWidth="1"/>
    <col min="7936" max="7937" width="0" style="399" hidden="1" customWidth="1"/>
    <col min="7938" max="8187" width="9.19921875" style="399"/>
    <col min="8188" max="8188" width="7.796875" style="399" customWidth="1"/>
    <col min="8189" max="8189" width="52.46484375" style="399" customWidth="1"/>
    <col min="8190" max="8190" width="12.19921875" style="399" customWidth="1"/>
    <col min="8191" max="8191" width="22" style="399" customWidth="1"/>
    <col min="8192" max="8193" width="0" style="399" hidden="1" customWidth="1"/>
    <col min="8194" max="8443" width="9.19921875" style="399"/>
    <col min="8444" max="8444" width="7.796875" style="399" customWidth="1"/>
    <col min="8445" max="8445" width="52.46484375" style="399" customWidth="1"/>
    <col min="8446" max="8446" width="12.19921875" style="399" customWidth="1"/>
    <col min="8447" max="8447" width="22" style="399" customWidth="1"/>
    <col min="8448" max="8449" width="0" style="399" hidden="1" customWidth="1"/>
    <col min="8450" max="8699" width="9.19921875" style="399"/>
    <col min="8700" max="8700" width="7.796875" style="399" customWidth="1"/>
    <col min="8701" max="8701" width="52.46484375" style="399" customWidth="1"/>
    <col min="8702" max="8702" width="12.19921875" style="399" customWidth="1"/>
    <col min="8703" max="8703" width="22" style="399" customWidth="1"/>
    <col min="8704" max="8705" width="0" style="399" hidden="1" customWidth="1"/>
    <col min="8706" max="8955" width="9.19921875" style="399"/>
    <col min="8956" max="8956" width="7.796875" style="399" customWidth="1"/>
    <col min="8957" max="8957" width="52.46484375" style="399" customWidth="1"/>
    <col min="8958" max="8958" width="12.19921875" style="399" customWidth="1"/>
    <col min="8959" max="8959" width="22" style="399" customWidth="1"/>
    <col min="8960" max="8961" width="0" style="399" hidden="1" customWidth="1"/>
    <col min="8962" max="9211" width="9.19921875" style="399"/>
    <col min="9212" max="9212" width="7.796875" style="399" customWidth="1"/>
    <col min="9213" max="9213" width="52.46484375" style="399" customWidth="1"/>
    <col min="9214" max="9214" width="12.19921875" style="399" customWidth="1"/>
    <col min="9215" max="9215" width="22" style="399" customWidth="1"/>
    <col min="9216" max="9217" width="0" style="399" hidden="1" customWidth="1"/>
    <col min="9218" max="9467" width="9.19921875" style="399"/>
    <col min="9468" max="9468" width="7.796875" style="399" customWidth="1"/>
    <col min="9469" max="9469" width="52.46484375" style="399" customWidth="1"/>
    <col min="9470" max="9470" width="12.19921875" style="399" customWidth="1"/>
    <col min="9471" max="9471" width="22" style="399" customWidth="1"/>
    <col min="9472" max="9473" width="0" style="399" hidden="1" customWidth="1"/>
    <col min="9474" max="9723" width="9.19921875" style="399"/>
    <col min="9724" max="9724" width="7.796875" style="399" customWidth="1"/>
    <col min="9725" max="9725" width="52.46484375" style="399" customWidth="1"/>
    <col min="9726" max="9726" width="12.19921875" style="399" customWidth="1"/>
    <col min="9727" max="9727" width="22" style="399" customWidth="1"/>
    <col min="9728" max="9729" width="0" style="399" hidden="1" customWidth="1"/>
    <col min="9730" max="9979" width="9.19921875" style="399"/>
    <col min="9980" max="9980" width="7.796875" style="399" customWidth="1"/>
    <col min="9981" max="9981" width="52.46484375" style="399" customWidth="1"/>
    <col min="9982" max="9982" width="12.19921875" style="399" customWidth="1"/>
    <col min="9983" max="9983" width="22" style="399" customWidth="1"/>
    <col min="9984" max="9985" width="0" style="399" hidden="1" customWidth="1"/>
    <col min="9986" max="10235" width="9.19921875" style="399"/>
    <col min="10236" max="10236" width="7.796875" style="399" customWidth="1"/>
    <col min="10237" max="10237" width="52.46484375" style="399" customWidth="1"/>
    <col min="10238" max="10238" width="12.19921875" style="399" customWidth="1"/>
    <col min="10239" max="10239" width="22" style="399" customWidth="1"/>
    <col min="10240" max="10241" width="0" style="399" hidden="1" customWidth="1"/>
    <col min="10242" max="10491" width="9.19921875" style="399"/>
    <col min="10492" max="10492" width="7.796875" style="399" customWidth="1"/>
    <col min="10493" max="10493" width="52.46484375" style="399" customWidth="1"/>
    <col min="10494" max="10494" width="12.19921875" style="399" customWidth="1"/>
    <col min="10495" max="10495" width="22" style="399" customWidth="1"/>
    <col min="10496" max="10497" width="0" style="399" hidden="1" customWidth="1"/>
    <col min="10498" max="10747" width="9.19921875" style="399"/>
    <col min="10748" max="10748" width="7.796875" style="399" customWidth="1"/>
    <col min="10749" max="10749" width="52.46484375" style="399" customWidth="1"/>
    <col min="10750" max="10750" width="12.19921875" style="399" customWidth="1"/>
    <col min="10751" max="10751" width="22" style="399" customWidth="1"/>
    <col min="10752" max="10753" width="0" style="399" hidden="1" customWidth="1"/>
    <col min="10754" max="11003" width="9.19921875" style="399"/>
    <col min="11004" max="11004" width="7.796875" style="399" customWidth="1"/>
    <col min="11005" max="11005" width="52.46484375" style="399" customWidth="1"/>
    <col min="11006" max="11006" width="12.19921875" style="399" customWidth="1"/>
    <col min="11007" max="11007" width="22" style="399" customWidth="1"/>
    <col min="11008" max="11009" width="0" style="399" hidden="1" customWidth="1"/>
    <col min="11010" max="11259" width="9.19921875" style="399"/>
    <col min="11260" max="11260" width="7.796875" style="399" customWidth="1"/>
    <col min="11261" max="11261" width="52.46484375" style="399" customWidth="1"/>
    <col min="11262" max="11262" width="12.19921875" style="399" customWidth="1"/>
    <col min="11263" max="11263" width="22" style="399" customWidth="1"/>
    <col min="11264" max="11265" width="0" style="399" hidden="1" customWidth="1"/>
    <col min="11266" max="11515" width="9.19921875" style="399"/>
    <col min="11516" max="11516" width="7.796875" style="399" customWidth="1"/>
    <col min="11517" max="11517" width="52.46484375" style="399" customWidth="1"/>
    <col min="11518" max="11518" width="12.19921875" style="399" customWidth="1"/>
    <col min="11519" max="11519" width="22" style="399" customWidth="1"/>
    <col min="11520" max="11521" width="0" style="399" hidden="1" customWidth="1"/>
    <col min="11522" max="11771" width="9.19921875" style="399"/>
    <col min="11772" max="11772" width="7.796875" style="399" customWidth="1"/>
    <col min="11773" max="11773" width="52.46484375" style="399" customWidth="1"/>
    <col min="11774" max="11774" width="12.19921875" style="399" customWidth="1"/>
    <col min="11775" max="11775" width="22" style="399" customWidth="1"/>
    <col min="11776" max="11777" width="0" style="399" hidden="1" customWidth="1"/>
    <col min="11778" max="12027" width="9.19921875" style="399"/>
    <col min="12028" max="12028" width="7.796875" style="399" customWidth="1"/>
    <col min="12029" max="12029" width="52.46484375" style="399" customWidth="1"/>
    <col min="12030" max="12030" width="12.19921875" style="399" customWidth="1"/>
    <col min="12031" max="12031" width="22" style="399" customWidth="1"/>
    <col min="12032" max="12033" width="0" style="399" hidden="1" customWidth="1"/>
    <col min="12034" max="12283" width="9.19921875" style="399"/>
    <col min="12284" max="12284" width="7.796875" style="399" customWidth="1"/>
    <col min="12285" max="12285" width="52.46484375" style="399" customWidth="1"/>
    <col min="12286" max="12286" width="12.19921875" style="399" customWidth="1"/>
    <col min="12287" max="12287" width="22" style="399" customWidth="1"/>
    <col min="12288" max="12289" width="0" style="399" hidden="1" customWidth="1"/>
    <col min="12290" max="12539" width="9.19921875" style="399"/>
    <col min="12540" max="12540" width="7.796875" style="399" customWidth="1"/>
    <col min="12541" max="12541" width="52.46484375" style="399" customWidth="1"/>
    <col min="12542" max="12542" width="12.19921875" style="399" customWidth="1"/>
    <col min="12543" max="12543" width="22" style="399" customWidth="1"/>
    <col min="12544" max="12545" width="0" style="399" hidden="1" customWidth="1"/>
    <col min="12546" max="12795" width="9.19921875" style="399"/>
    <col min="12796" max="12796" width="7.796875" style="399" customWidth="1"/>
    <col min="12797" max="12797" width="52.46484375" style="399" customWidth="1"/>
    <col min="12798" max="12798" width="12.19921875" style="399" customWidth="1"/>
    <col min="12799" max="12799" width="22" style="399" customWidth="1"/>
    <col min="12800" max="12801" width="0" style="399" hidden="1" customWidth="1"/>
    <col min="12802" max="13051" width="9.19921875" style="399"/>
    <col min="13052" max="13052" width="7.796875" style="399" customWidth="1"/>
    <col min="13053" max="13053" width="52.46484375" style="399" customWidth="1"/>
    <col min="13054" max="13054" width="12.19921875" style="399" customWidth="1"/>
    <col min="13055" max="13055" width="22" style="399" customWidth="1"/>
    <col min="13056" max="13057" width="0" style="399" hidden="1" customWidth="1"/>
    <col min="13058" max="13307" width="9.19921875" style="399"/>
    <col min="13308" max="13308" width="7.796875" style="399" customWidth="1"/>
    <col min="13309" max="13309" width="52.46484375" style="399" customWidth="1"/>
    <col min="13310" max="13310" width="12.19921875" style="399" customWidth="1"/>
    <col min="13311" max="13311" width="22" style="399" customWidth="1"/>
    <col min="13312" max="13313" width="0" style="399" hidden="1" customWidth="1"/>
    <col min="13314" max="13563" width="9.19921875" style="399"/>
    <col min="13564" max="13564" width="7.796875" style="399" customWidth="1"/>
    <col min="13565" max="13565" width="52.46484375" style="399" customWidth="1"/>
    <col min="13566" max="13566" width="12.19921875" style="399" customWidth="1"/>
    <col min="13567" max="13567" width="22" style="399" customWidth="1"/>
    <col min="13568" max="13569" width="0" style="399" hidden="1" customWidth="1"/>
    <col min="13570" max="13819" width="9.19921875" style="399"/>
    <col min="13820" max="13820" width="7.796875" style="399" customWidth="1"/>
    <col min="13821" max="13821" width="52.46484375" style="399" customWidth="1"/>
    <col min="13822" max="13822" width="12.19921875" style="399" customWidth="1"/>
    <col min="13823" max="13823" width="22" style="399" customWidth="1"/>
    <col min="13824" max="13825" width="0" style="399" hidden="1" customWidth="1"/>
    <col min="13826" max="14075" width="9.19921875" style="399"/>
    <col min="14076" max="14076" width="7.796875" style="399" customWidth="1"/>
    <col min="14077" max="14077" width="52.46484375" style="399" customWidth="1"/>
    <col min="14078" max="14078" width="12.19921875" style="399" customWidth="1"/>
    <col min="14079" max="14079" width="22" style="399" customWidth="1"/>
    <col min="14080" max="14081" width="0" style="399" hidden="1" customWidth="1"/>
    <col min="14082" max="14331" width="9.19921875" style="399"/>
    <col min="14332" max="14332" width="7.796875" style="399" customWidth="1"/>
    <col min="14333" max="14333" width="52.46484375" style="399" customWidth="1"/>
    <col min="14334" max="14334" width="12.19921875" style="399" customWidth="1"/>
    <col min="14335" max="14335" width="22" style="399" customWidth="1"/>
    <col min="14336" max="14337" width="0" style="399" hidden="1" customWidth="1"/>
    <col min="14338" max="14587" width="9.19921875" style="399"/>
    <col min="14588" max="14588" width="7.796875" style="399" customWidth="1"/>
    <col min="14589" max="14589" width="52.46484375" style="399" customWidth="1"/>
    <col min="14590" max="14590" width="12.19921875" style="399" customWidth="1"/>
    <col min="14591" max="14591" width="22" style="399" customWidth="1"/>
    <col min="14592" max="14593" width="0" style="399" hidden="1" customWidth="1"/>
    <col min="14594" max="14843" width="9.19921875" style="399"/>
    <col min="14844" max="14844" width="7.796875" style="399" customWidth="1"/>
    <col min="14845" max="14845" width="52.46484375" style="399" customWidth="1"/>
    <col min="14846" max="14846" width="12.19921875" style="399" customWidth="1"/>
    <col min="14847" max="14847" width="22" style="399" customWidth="1"/>
    <col min="14848" max="14849" width="0" style="399" hidden="1" customWidth="1"/>
    <col min="14850" max="15099" width="9.19921875" style="399"/>
    <col min="15100" max="15100" width="7.796875" style="399" customWidth="1"/>
    <col min="15101" max="15101" width="52.46484375" style="399" customWidth="1"/>
    <col min="15102" max="15102" width="12.19921875" style="399" customWidth="1"/>
    <col min="15103" max="15103" width="22" style="399" customWidth="1"/>
    <col min="15104" max="15105" width="0" style="399" hidden="1" customWidth="1"/>
    <col min="15106" max="15355" width="9.19921875" style="399"/>
    <col min="15356" max="15356" width="7.796875" style="399" customWidth="1"/>
    <col min="15357" max="15357" width="52.46484375" style="399" customWidth="1"/>
    <col min="15358" max="15358" width="12.19921875" style="399" customWidth="1"/>
    <col min="15359" max="15359" width="22" style="399" customWidth="1"/>
    <col min="15360" max="15361" width="0" style="399" hidden="1" customWidth="1"/>
    <col min="15362" max="15611" width="9.19921875" style="399"/>
    <col min="15612" max="15612" width="7.796875" style="399" customWidth="1"/>
    <col min="15613" max="15613" width="52.46484375" style="399" customWidth="1"/>
    <col min="15614" max="15614" width="12.19921875" style="399" customWidth="1"/>
    <col min="15615" max="15615" width="22" style="399" customWidth="1"/>
    <col min="15616" max="15617" width="0" style="399" hidden="1" customWidth="1"/>
    <col min="15618" max="15867" width="9.19921875" style="399"/>
    <col min="15868" max="15868" width="7.796875" style="399" customWidth="1"/>
    <col min="15869" max="15869" width="52.46484375" style="399" customWidth="1"/>
    <col min="15870" max="15870" width="12.19921875" style="399" customWidth="1"/>
    <col min="15871" max="15871" width="22" style="399" customWidth="1"/>
    <col min="15872" max="15873" width="0" style="399" hidden="1" customWidth="1"/>
    <col min="15874" max="16123" width="9.19921875" style="399"/>
    <col min="16124" max="16124" width="7.796875" style="399" customWidth="1"/>
    <col min="16125" max="16125" width="52.46484375" style="399" customWidth="1"/>
    <col min="16126" max="16126" width="12.19921875" style="399" customWidth="1"/>
    <col min="16127" max="16127" width="22" style="399" customWidth="1"/>
    <col min="16128" max="16129" width="0" style="399" hidden="1" customWidth="1"/>
    <col min="16130" max="16384" width="9.19921875" style="399"/>
  </cols>
  <sheetData>
    <row r="1" spans="1:3" ht="22.5" customHeight="1">
      <c r="A1" s="792" t="s">
        <v>407</v>
      </c>
      <c r="B1" s="793"/>
      <c r="C1" s="794"/>
    </row>
    <row r="2" spans="1:3" ht="18" customHeight="1" thickBot="1">
      <c r="A2" s="795" t="s">
        <v>406</v>
      </c>
      <c r="B2" s="796"/>
      <c r="C2" s="797"/>
    </row>
    <row r="3" spans="1:3" ht="13.15">
      <c r="A3" s="400"/>
      <c r="B3" s="401"/>
      <c r="C3" s="402" t="s">
        <v>398</v>
      </c>
    </row>
    <row r="4" spans="1:3" ht="13.5" thickBot="1">
      <c r="A4" s="403"/>
      <c r="B4" s="404"/>
      <c r="C4" s="405" t="s">
        <v>399</v>
      </c>
    </row>
    <row r="5" spans="1:3" ht="13.15">
      <c r="A5" s="406"/>
      <c r="B5" s="407"/>
      <c r="C5" s="408"/>
    </row>
    <row r="6" spans="1:3" s="412" customFormat="1" ht="13.15">
      <c r="A6" s="409"/>
      <c r="B6" s="410" t="s">
        <v>400</v>
      </c>
      <c r="C6" s="411">
        <f>'Bill No.11. 225M3 TANK'!F51</f>
        <v>0</v>
      </c>
    </row>
    <row r="7" spans="1:3" ht="13.15">
      <c r="A7" s="406"/>
      <c r="B7" s="407"/>
      <c r="C7" s="408"/>
    </row>
    <row r="8" spans="1:3" s="412" customFormat="1" ht="13.15">
      <c r="A8" s="409"/>
      <c r="B8" s="410" t="s">
        <v>401</v>
      </c>
      <c r="C8" s="411">
        <f>'Bill No.11. 225M3 TANK'!F97</f>
        <v>0</v>
      </c>
    </row>
    <row r="9" spans="1:3" ht="13.15">
      <c r="A9" s="406"/>
      <c r="B9" s="407"/>
      <c r="C9" s="408"/>
    </row>
    <row r="10" spans="1:3" s="412" customFormat="1" ht="13.15">
      <c r="A10" s="409"/>
      <c r="B10" s="410" t="s">
        <v>402</v>
      </c>
      <c r="C10" s="411">
        <f>'Bill No.11. 225M3 TANK'!F131</f>
        <v>0</v>
      </c>
    </row>
    <row r="11" spans="1:3" ht="13.15">
      <c r="A11" s="406"/>
      <c r="B11" s="407"/>
      <c r="C11" s="408"/>
    </row>
    <row r="12" spans="1:3" s="412" customFormat="1" ht="13.15">
      <c r="A12" s="409"/>
      <c r="B12" s="410" t="s">
        <v>403</v>
      </c>
      <c r="C12" s="411">
        <f>'Bill No.11. 225M3 TANK'!F173</f>
        <v>0</v>
      </c>
    </row>
    <row r="13" spans="1:3" ht="13.15">
      <c r="A13" s="406"/>
      <c r="B13" s="407"/>
      <c r="C13" s="411">
        <v>0</v>
      </c>
    </row>
    <row r="14" spans="1:3" s="412" customFormat="1" ht="13.15">
      <c r="A14" s="409"/>
      <c r="B14" s="410" t="s">
        <v>404</v>
      </c>
      <c r="C14" s="411">
        <f>'Bill No.11. 225M3 TANK'!F195</f>
        <v>0</v>
      </c>
    </row>
    <row r="15" spans="1:3" ht="13.15">
      <c r="A15" s="413"/>
      <c r="B15" s="414"/>
      <c r="C15" s="415"/>
    </row>
    <row r="16" spans="1:3" ht="20.100000000000001" customHeight="1">
      <c r="A16" s="798" t="s">
        <v>405</v>
      </c>
      <c r="B16" s="799"/>
      <c r="C16" s="416">
        <f>SUM(C5:C15)</f>
        <v>0</v>
      </c>
    </row>
    <row r="17" spans="1:3">
      <c r="A17" s="417"/>
      <c r="B17" s="418"/>
      <c r="C17" s="419"/>
    </row>
  </sheetData>
  <mergeCells count="3">
    <mergeCell ref="A1:C1"/>
    <mergeCell ref="A2:C2"/>
    <mergeCell ref="A16:B16"/>
  </mergeCells>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67009-1E68-4BBB-9C95-844C00A86AA9}">
  <dimension ref="A1:F277"/>
  <sheetViews>
    <sheetView view="pageBreakPreview" topLeftCell="A4" zoomScale="70" zoomScaleNormal="95" zoomScaleSheetLayoutView="70" workbookViewId="0">
      <selection activeCell="F186" sqref="F186"/>
    </sheetView>
  </sheetViews>
  <sheetFormatPr defaultColWidth="9.1328125" defaultRowHeight="13.15"/>
  <cols>
    <col min="1" max="1" width="9.6640625" style="705" customWidth="1"/>
    <col min="2" max="2" width="50" style="610" customWidth="1"/>
    <col min="3" max="3" width="6.1328125" style="705" customWidth="1"/>
    <col min="4" max="4" width="10.53125" style="706" customWidth="1"/>
    <col min="5" max="5" width="14.46484375" style="707" customWidth="1"/>
    <col min="6" max="6" width="16.46484375" style="708" customWidth="1"/>
    <col min="7" max="16384" width="9.1328125" style="610"/>
  </cols>
  <sheetData>
    <row r="1" spans="1:6">
      <c r="A1" s="804" t="s">
        <v>655</v>
      </c>
      <c r="B1" s="805"/>
      <c r="C1" s="805"/>
      <c r="D1" s="805"/>
      <c r="E1" s="805"/>
      <c r="F1" s="806"/>
    </row>
    <row r="2" spans="1:6">
      <c r="A2" s="611"/>
      <c r="B2" s="612"/>
      <c r="C2" s="612"/>
      <c r="D2" s="613"/>
      <c r="E2" s="614"/>
      <c r="F2" s="615"/>
    </row>
    <row r="3" spans="1:6">
      <c r="A3" s="807" t="s">
        <v>600</v>
      </c>
      <c r="B3" s="808"/>
      <c r="C3" s="808"/>
      <c r="D3" s="808"/>
      <c r="E3" s="808"/>
      <c r="F3" s="809"/>
    </row>
    <row r="4" spans="1:6">
      <c r="A4" s="611"/>
      <c r="B4" s="616"/>
      <c r="C4" s="616"/>
      <c r="D4" s="616"/>
      <c r="E4" s="616"/>
      <c r="F4" s="617"/>
    </row>
    <row r="5" spans="1:6">
      <c r="A5" s="807" t="s">
        <v>601</v>
      </c>
      <c r="B5" s="808"/>
      <c r="C5" s="808"/>
      <c r="D5" s="808"/>
      <c r="E5" s="808"/>
      <c r="F5" s="809"/>
    </row>
    <row r="6" spans="1:6">
      <c r="A6" s="618"/>
      <c r="B6" s="619"/>
      <c r="C6" s="619"/>
      <c r="D6" s="619"/>
      <c r="E6" s="619"/>
      <c r="F6" s="620"/>
    </row>
    <row r="7" spans="1:6" ht="13.5" thickBot="1">
      <c r="A7" s="621"/>
      <c r="B7" s="622"/>
      <c r="C7" s="623"/>
      <c r="D7" s="624"/>
      <c r="E7" s="625"/>
      <c r="F7" s="626"/>
    </row>
    <row r="8" spans="1:6">
      <c r="A8" s="627" t="s">
        <v>207</v>
      </c>
      <c r="B8" s="628" t="s">
        <v>208</v>
      </c>
      <c r="C8" s="628" t="s">
        <v>209</v>
      </c>
      <c r="D8" s="629" t="s">
        <v>210</v>
      </c>
      <c r="E8" s="630" t="s">
        <v>552</v>
      </c>
      <c r="F8" s="631" t="s">
        <v>553</v>
      </c>
    </row>
    <row r="9" spans="1:6" ht="13.5" thickBot="1">
      <c r="A9" s="632" t="s">
        <v>219</v>
      </c>
      <c r="B9" s="633"/>
      <c r="C9" s="634"/>
      <c r="D9" s="635"/>
      <c r="E9" s="636" t="s">
        <v>554</v>
      </c>
      <c r="F9" s="637" t="s">
        <v>554</v>
      </c>
    </row>
    <row r="10" spans="1:6" s="644" customFormat="1">
      <c r="A10" s="638"/>
      <c r="B10" s="639"/>
      <c r="C10" s="640"/>
      <c r="D10" s="641"/>
      <c r="E10" s="642"/>
      <c r="F10" s="643"/>
    </row>
    <row r="11" spans="1:6" s="644" customFormat="1">
      <c r="A11" s="645">
        <v>1</v>
      </c>
      <c r="B11" s="646" t="s">
        <v>555</v>
      </c>
      <c r="C11" s="647"/>
      <c r="D11" s="647"/>
      <c r="E11" s="648"/>
      <c r="F11" s="649"/>
    </row>
    <row r="12" spans="1:6" s="644" customFormat="1">
      <c r="A12" s="650"/>
      <c r="B12" s="651"/>
      <c r="C12" s="652"/>
      <c r="D12" s="652"/>
      <c r="E12" s="653"/>
      <c r="F12" s="654"/>
    </row>
    <row r="13" spans="1:6" s="644" customFormat="1" ht="71.45" customHeight="1">
      <c r="A13" s="650">
        <v>1.1000000000000001</v>
      </c>
      <c r="B13" s="655" t="s">
        <v>662</v>
      </c>
      <c r="C13" s="652" t="s">
        <v>183</v>
      </c>
      <c r="D13" s="652" t="s">
        <v>490</v>
      </c>
      <c r="E13" s="653"/>
      <c r="F13" s="656"/>
    </row>
    <row r="14" spans="1:6" s="644" customFormat="1">
      <c r="A14" s="650"/>
      <c r="B14" s="651"/>
      <c r="C14" s="652"/>
      <c r="D14" s="652"/>
      <c r="E14" s="653"/>
      <c r="F14" s="654"/>
    </row>
    <row r="15" spans="1:6" s="644" customFormat="1">
      <c r="A15" s="645">
        <v>2</v>
      </c>
      <c r="B15" s="646" t="s">
        <v>556</v>
      </c>
      <c r="C15" s="647"/>
      <c r="D15" s="647"/>
      <c r="E15" s="648"/>
      <c r="F15" s="649"/>
    </row>
    <row r="16" spans="1:6" s="644" customFormat="1">
      <c r="A16" s="650"/>
      <c r="B16" s="651"/>
      <c r="C16" s="652"/>
      <c r="D16" s="652"/>
      <c r="E16" s="653"/>
      <c r="F16" s="654"/>
    </row>
    <row r="17" spans="1:6" s="644" customFormat="1" ht="39.4">
      <c r="A17" s="657">
        <v>2.1</v>
      </c>
      <c r="B17" s="658" t="s">
        <v>557</v>
      </c>
      <c r="C17" s="659" t="s">
        <v>298</v>
      </c>
      <c r="D17" s="659">
        <v>100</v>
      </c>
      <c r="E17" s="660"/>
      <c r="F17" s="654">
        <f>D17*E17</f>
        <v>0</v>
      </c>
    </row>
    <row r="18" spans="1:6" s="644" customFormat="1">
      <c r="A18" s="650"/>
      <c r="B18" s="651"/>
      <c r="C18" s="652"/>
      <c r="D18" s="652"/>
      <c r="E18" s="653"/>
      <c r="F18" s="654">
        <f t="shared" ref="F18:F20" si="0">D18*E18</f>
        <v>0</v>
      </c>
    </row>
    <row r="19" spans="1:6" s="644" customFormat="1">
      <c r="A19" s="657"/>
      <c r="B19" s="661" t="s">
        <v>558</v>
      </c>
      <c r="C19" s="659"/>
      <c r="D19" s="659"/>
      <c r="E19" s="660"/>
      <c r="F19" s="654">
        <f t="shared" si="0"/>
        <v>0</v>
      </c>
    </row>
    <row r="20" spans="1:6" s="644" customFormat="1">
      <c r="A20" s="650"/>
      <c r="B20" s="651"/>
      <c r="C20" s="652"/>
      <c r="D20" s="652"/>
      <c r="E20" s="653"/>
      <c r="F20" s="654">
        <f t="shared" si="0"/>
        <v>0</v>
      </c>
    </row>
    <row r="21" spans="1:6" s="644" customFormat="1" ht="39.4">
      <c r="A21" s="657">
        <v>2.2000000000000002</v>
      </c>
      <c r="B21" s="662" t="s">
        <v>602</v>
      </c>
      <c r="C21" s="659" t="s">
        <v>298</v>
      </c>
      <c r="D21" s="659">
        <f>D17</f>
        <v>100</v>
      </c>
      <c r="E21" s="660"/>
      <c r="F21" s="654">
        <f>D21*E21</f>
        <v>0</v>
      </c>
    </row>
    <row r="22" spans="1:6" s="644" customFormat="1">
      <c r="A22" s="650"/>
      <c r="B22" s="651"/>
      <c r="C22" s="652"/>
      <c r="D22" s="652"/>
      <c r="E22" s="653"/>
      <c r="F22" s="654"/>
    </row>
    <row r="23" spans="1:6" s="644" customFormat="1">
      <c r="A23" s="650"/>
      <c r="B23" s="646" t="s">
        <v>559</v>
      </c>
      <c r="C23" s="659"/>
      <c r="D23" s="659"/>
      <c r="E23" s="663"/>
      <c r="F23" s="664"/>
    </row>
    <row r="24" spans="1:6" s="644" customFormat="1">
      <c r="A24" s="650"/>
      <c r="B24" s="651"/>
      <c r="C24" s="652"/>
      <c r="D24" s="652"/>
      <c r="E24" s="653"/>
      <c r="F24" s="654"/>
    </row>
    <row r="25" spans="1:6" s="644" customFormat="1" ht="65.650000000000006">
      <c r="A25" s="650">
        <v>2.2999999999999998</v>
      </c>
      <c r="B25" s="655" t="s">
        <v>560</v>
      </c>
      <c r="C25" s="659" t="s">
        <v>442</v>
      </c>
      <c r="D25" s="659">
        <v>30</v>
      </c>
      <c r="E25" s="653"/>
      <c r="F25" s="665">
        <f t="shared" ref="F25:F35" si="1">D25*E25</f>
        <v>0</v>
      </c>
    </row>
    <row r="26" spans="1:6" s="644" customFormat="1">
      <c r="A26" s="650"/>
      <c r="B26" s="651"/>
      <c r="C26" s="652"/>
      <c r="D26" s="652"/>
      <c r="E26" s="653"/>
      <c r="F26" s="665">
        <f t="shared" si="1"/>
        <v>0</v>
      </c>
    </row>
    <row r="27" spans="1:6" s="644" customFormat="1" ht="26.25">
      <c r="A27" s="666" t="s">
        <v>561</v>
      </c>
      <c r="B27" s="667" t="s">
        <v>603</v>
      </c>
      <c r="C27" s="659" t="s">
        <v>442</v>
      </c>
      <c r="D27" s="668">
        <v>20</v>
      </c>
      <c r="E27" s="660"/>
      <c r="F27" s="665">
        <f t="shared" si="1"/>
        <v>0</v>
      </c>
    </row>
    <row r="28" spans="1:6" s="644" customFormat="1">
      <c r="A28" s="650"/>
      <c r="B28" s="651"/>
      <c r="C28" s="652"/>
      <c r="D28" s="652"/>
      <c r="E28" s="653"/>
      <c r="F28" s="665">
        <f t="shared" si="1"/>
        <v>0</v>
      </c>
    </row>
    <row r="29" spans="1:6" s="644" customFormat="1" ht="15">
      <c r="A29" s="666" t="s">
        <v>562</v>
      </c>
      <c r="B29" s="669" t="s">
        <v>563</v>
      </c>
      <c r="C29" s="659" t="s">
        <v>442</v>
      </c>
      <c r="D29" s="668">
        <v>5</v>
      </c>
      <c r="E29" s="660"/>
      <c r="F29" s="665">
        <f t="shared" si="1"/>
        <v>0</v>
      </c>
    </row>
    <row r="30" spans="1:6" s="644" customFormat="1">
      <c r="A30" s="650"/>
      <c r="B30" s="651"/>
      <c r="C30" s="652"/>
      <c r="D30" s="652"/>
      <c r="E30" s="653"/>
      <c r="F30" s="665">
        <f t="shared" si="1"/>
        <v>0</v>
      </c>
    </row>
    <row r="31" spans="1:6" s="644" customFormat="1" ht="26.25">
      <c r="A31" s="666" t="s">
        <v>564</v>
      </c>
      <c r="B31" s="667" t="s">
        <v>604</v>
      </c>
      <c r="C31" s="659" t="s">
        <v>442</v>
      </c>
      <c r="D31" s="668">
        <v>20</v>
      </c>
      <c r="E31" s="660"/>
      <c r="F31" s="665">
        <f t="shared" si="1"/>
        <v>0</v>
      </c>
    </row>
    <row r="32" spans="1:6" s="644" customFormat="1">
      <c r="A32" s="666"/>
      <c r="B32" s="667"/>
      <c r="C32" s="670"/>
      <c r="D32" s="668"/>
      <c r="E32" s="671"/>
      <c r="F32" s="665">
        <f t="shared" si="1"/>
        <v>0</v>
      </c>
    </row>
    <row r="33" spans="1:6" s="644" customFormat="1" ht="26.25">
      <c r="A33" s="666" t="s">
        <v>565</v>
      </c>
      <c r="B33" s="667" t="s">
        <v>605</v>
      </c>
      <c r="C33" s="659" t="s">
        <v>442</v>
      </c>
      <c r="D33" s="668">
        <v>5</v>
      </c>
      <c r="E33" s="653"/>
      <c r="F33" s="665">
        <f t="shared" si="1"/>
        <v>0</v>
      </c>
    </row>
    <row r="34" spans="1:6" s="644" customFormat="1">
      <c r="A34" s="650"/>
      <c r="B34" s="651"/>
      <c r="C34" s="652"/>
      <c r="D34" s="652"/>
      <c r="E34" s="653"/>
      <c r="F34" s="665">
        <f t="shared" si="1"/>
        <v>0</v>
      </c>
    </row>
    <row r="35" spans="1:6" s="644" customFormat="1" ht="26.25">
      <c r="A35" s="666" t="s">
        <v>566</v>
      </c>
      <c r="B35" s="667" t="s">
        <v>606</v>
      </c>
      <c r="C35" s="659" t="s">
        <v>298</v>
      </c>
      <c r="D35" s="668">
        <v>100</v>
      </c>
      <c r="E35" s="653"/>
      <c r="F35" s="665">
        <f t="shared" si="1"/>
        <v>0</v>
      </c>
    </row>
    <row r="36" spans="1:6" s="644" customFormat="1">
      <c r="A36" s="650"/>
      <c r="B36" s="651"/>
      <c r="C36" s="652"/>
      <c r="D36" s="652"/>
      <c r="E36" s="653"/>
      <c r="F36" s="654"/>
    </row>
    <row r="37" spans="1:6" s="673" customFormat="1" ht="13.5" thickBot="1">
      <c r="A37" s="800" t="s">
        <v>599</v>
      </c>
      <c r="B37" s="801"/>
      <c r="C37" s="801"/>
      <c r="D37" s="801"/>
      <c r="E37" s="801"/>
      <c r="F37" s="672">
        <f>SUM(F10:F36)</f>
        <v>0</v>
      </c>
    </row>
    <row r="38" spans="1:6" s="673" customFormat="1">
      <c r="A38" s="674">
        <v>3</v>
      </c>
      <c r="B38" s="675" t="s">
        <v>567</v>
      </c>
      <c r="C38" s="675"/>
      <c r="D38" s="675"/>
      <c r="E38" s="675"/>
      <c r="F38" s="676"/>
    </row>
    <row r="39" spans="1:6" s="673" customFormat="1">
      <c r="A39" s="650"/>
      <c r="B39" s="651"/>
      <c r="C39" s="652"/>
      <c r="D39" s="652"/>
      <c r="E39" s="653"/>
      <c r="F39" s="665"/>
    </row>
    <row r="40" spans="1:6" s="673" customFormat="1">
      <c r="A40" s="650"/>
      <c r="B40" s="677" t="s">
        <v>568</v>
      </c>
      <c r="C40" s="652"/>
      <c r="D40" s="652"/>
      <c r="E40" s="653"/>
      <c r="F40" s="654"/>
    </row>
    <row r="41" spans="1:6" s="673" customFormat="1" ht="8" customHeight="1">
      <c r="A41" s="650"/>
      <c r="B41" s="651"/>
      <c r="C41" s="652"/>
      <c r="D41" s="652"/>
      <c r="E41" s="653"/>
      <c r="F41" s="654"/>
    </row>
    <row r="42" spans="1:6" s="673" customFormat="1" ht="39.4">
      <c r="A42" s="650">
        <v>3.1</v>
      </c>
      <c r="B42" s="655" t="s">
        <v>607</v>
      </c>
      <c r="C42" s="652" t="s">
        <v>309</v>
      </c>
      <c r="D42" s="652">
        <v>35</v>
      </c>
      <c r="E42" s="653"/>
      <c r="F42" s="654">
        <f>D42*E42</f>
        <v>0</v>
      </c>
    </row>
    <row r="43" spans="1:6" s="673" customFormat="1" ht="7.5" customHeight="1">
      <c r="A43" s="650"/>
      <c r="B43" s="651"/>
      <c r="C43" s="652"/>
      <c r="D43" s="652"/>
      <c r="E43" s="653"/>
      <c r="F43" s="654"/>
    </row>
    <row r="44" spans="1:6" s="673" customFormat="1" ht="65.650000000000006">
      <c r="A44" s="650">
        <v>3.2</v>
      </c>
      <c r="B44" s="655" t="s">
        <v>608</v>
      </c>
      <c r="C44" s="652" t="s">
        <v>309</v>
      </c>
      <c r="D44" s="652">
        <v>35</v>
      </c>
      <c r="E44" s="653"/>
      <c r="F44" s="654">
        <f>D44*E44</f>
        <v>0</v>
      </c>
    </row>
    <row r="45" spans="1:6" s="673" customFormat="1" ht="5.55" customHeight="1">
      <c r="A45" s="650"/>
      <c r="B45" s="651"/>
      <c r="C45" s="652"/>
      <c r="D45" s="652"/>
      <c r="E45" s="653"/>
      <c r="F45" s="654"/>
    </row>
    <row r="46" spans="1:6" s="673" customFormat="1" ht="65.650000000000006">
      <c r="A46" s="650">
        <v>2.2999999999999998</v>
      </c>
      <c r="B46" s="655" t="s">
        <v>608</v>
      </c>
      <c r="C46" s="652" t="s">
        <v>309</v>
      </c>
      <c r="D46" s="652">
        <v>172</v>
      </c>
      <c r="E46" s="653"/>
      <c r="F46" s="654"/>
    </row>
    <row r="47" spans="1:6" s="673" customFormat="1" ht="26.25">
      <c r="A47" s="650">
        <v>3.3</v>
      </c>
      <c r="B47" s="655" t="s">
        <v>569</v>
      </c>
      <c r="C47" s="652" t="s">
        <v>309</v>
      </c>
      <c r="D47" s="652">
        <v>35</v>
      </c>
      <c r="E47" s="653"/>
      <c r="F47" s="654">
        <f>D47*E47</f>
        <v>0</v>
      </c>
    </row>
    <row r="48" spans="1:6" s="673" customFormat="1">
      <c r="A48" s="650"/>
      <c r="B48" s="651"/>
      <c r="C48" s="652"/>
      <c r="D48" s="652"/>
      <c r="E48" s="653"/>
      <c r="F48" s="654"/>
    </row>
    <row r="49" spans="1:6" s="673" customFormat="1">
      <c r="A49" s="650"/>
      <c r="B49" s="677" t="s">
        <v>570</v>
      </c>
      <c r="C49" s="652"/>
      <c r="D49" s="652"/>
      <c r="E49" s="653"/>
      <c r="F49" s="654"/>
    </row>
    <row r="50" spans="1:6" s="673" customFormat="1">
      <c r="A50" s="650"/>
      <c r="B50" s="655" t="s">
        <v>571</v>
      </c>
      <c r="C50" s="652"/>
      <c r="D50" s="652"/>
      <c r="E50" s="653"/>
      <c r="F50" s="654"/>
    </row>
    <row r="51" spans="1:6" s="673" customFormat="1" ht="6.5" customHeight="1">
      <c r="A51" s="650"/>
      <c r="B51" s="651"/>
      <c r="C51" s="652"/>
      <c r="D51" s="652"/>
      <c r="E51" s="653"/>
      <c r="F51" s="654"/>
    </row>
    <row r="52" spans="1:6" s="673" customFormat="1">
      <c r="A52" s="650">
        <v>3.4</v>
      </c>
      <c r="B52" s="655" t="s">
        <v>572</v>
      </c>
      <c r="C52" s="652" t="s">
        <v>309</v>
      </c>
      <c r="D52" s="652">
        <v>15</v>
      </c>
      <c r="E52" s="653"/>
      <c r="F52" s="654">
        <f>D52*E52</f>
        <v>0</v>
      </c>
    </row>
    <row r="53" spans="1:6" s="673" customFormat="1" ht="6.5" customHeight="1">
      <c r="A53" s="650"/>
      <c r="B53" s="651"/>
      <c r="C53" s="652"/>
      <c r="D53" s="652"/>
      <c r="E53" s="653"/>
      <c r="F53" s="654"/>
    </row>
    <row r="54" spans="1:6" s="673" customFormat="1">
      <c r="A54" s="650">
        <v>3.5</v>
      </c>
      <c r="B54" s="655" t="s">
        <v>573</v>
      </c>
      <c r="C54" s="652" t="s">
        <v>309</v>
      </c>
      <c r="D54" s="652">
        <v>15</v>
      </c>
      <c r="E54" s="653"/>
      <c r="F54" s="654">
        <f>D54*E54</f>
        <v>0</v>
      </c>
    </row>
    <row r="55" spans="1:6" s="673" customFormat="1" ht="8" customHeight="1">
      <c r="A55" s="650"/>
      <c r="B55" s="651"/>
      <c r="C55" s="652"/>
      <c r="D55" s="652"/>
      <c r="E55" s="653"/>
      <c r="F55" s="654"/>
    </row>
    <row r="56" spans="1:6" s="673" customFormat="1" ht="26.25">
      <c r="A56" s="650">
        <v>2.7</v>
      </c>
      <c r="B56" s="655" t="s">
        <v>574</v>
      </c>
      <c r="C56" s="652" t="s">
        <v>309</v>
      </c>
      <c r="D56" s="652">
        <v>80</v>
      </c>
      <c r="E56" s="653"/>
      <c r="F56" s="654">
        <f>D56*E56</f>
        <v>0</v>
      </c>
    </row>
    <row r="57" spans="1:6" s="673" customFormat="1">
      <c r="A57" s="650"/>
      <c r="B57" s="651"/>
      <c r="C57" s="652"/>
      <c r="D57" s="652"/>
      <c r="E57" s="653"/>
      <c r="F57" s="654"/>
    </row>
    <row r="58" spans="1:6" s="673" customFormat="1" ht="26.25">
      <c r="A58" s="650">
        <v>3.6</v>
      </c>
      <c r="B58" s="655" t="s">
        <v>575</v>
      </c>
      <c r="C58" s="652" t="s">
        <v>309</v>
      </c>
      <c r="D58" s="652">
        <v>15</v>
      </c>
      <c r="E58" s="653"/>
      <c r="F58" s="654">
        <f>D58*E58</f>
        <v>0</v>
      </c>
    </row>
    <row r="59" spans="1:6" s="673" customFormat="1">
      <c r="A59" s="650"/>
      <c r="B59" s="651"/>
      <c r="C59" s="652"/>
      <c r="D59" s="652"/>
      <c r="E59" s="653"/>
      <c r="F59" s="654"/>
    </row>
    <row r="60" spans="1:6" s="673" customFormat="1">
      <c r="A60" s="678">
        <v>4</v>
      </c>
      <c r="B60" s="677" t="s">
        <v>576</v>
      </c>
      <c r="C60" s="652"/>
      <c r="D60" s="652"/>
      <c r="E60" s="653"/>
      <c r="F60" s="654"/>
    </row>
    <row r="61" spans="1:6" s="673" customFormat="1">
      <c r="A61" s="650"/>
      <c r="B61" s="651"/>
      <c r="C61" s="652"/>
      <c r="D61" s="652"/>
      <c r="E61" s="653"/>
      <c r="F61" s="654"/>
    </row>
    <row r="62" spans="1:6" s="673" customFormat="1" ht="52.5">
      <c r="A62" s="650">
        <v>4.0999999999999996</v>
      </c>
      <c r="B62" s="655" t="s">
        <v>609</v>
      </c>
      <c r="C62" s="652" t="s">
        <v>304</v>
      </c>
      <c r="D62" s="652">
        <v>48</v>
      </c>
      <c r="E62" s="653"/>
      <c r="F62" s="654">
        <f>D62*E62</f>
        <v>0</v>
      </c>
    </row>
    <row r="63" spans="1:6" s="673" customFormat="1" ht="10.5" customHeight="1">
      <c r="A63" s="650"/>
      <c r="B63" s="651"/>
      <c r="C63" s="652"/>
      <c r="D63" s="652"/>
      <c r="E63" s="653"/>
      <c r="F63" s="654"/>
    </row>
    <row r="64" spans="1:6" s="673" customFormat="1" ht="26.25">
      <c r="A64" s="650">
        <v>4.2</v>
      </c>
      <c r="B64" s="655" t="s">
        <v>610</v>
      </c>
      <c r="C64" s="652" t="s">
        <v>464</v>
      </c>
      <c r="D64" s="652">
        <v>1</v>
      </c>
      <c r="E64" s="653"/>
      <c r="F64" s="654">
        <f>D64*E64</f>
        <v>0</v>
      </c>
    </row>
    <row r="65" spans="1:6" s="673" customFormat="1">
      <c r="A65" s="650"/>
      <c r="B65" s="651"/>
      <c r="C65" s="652"/>
      <c r="D65" s="652"/>
      <c r="E65" s="653"/>
      <c r="F65" s="654"/>
    </row>
    <row r="66" spans="1:6" s="644" customFormat="1">
      <c r="A66" s="645">
        <v>5</v>
      </c>
      <c r="B66" s="646" t="s">
        <v>577</v>
      </c>
      <c r="C66" s="647"/>
      <c r="D66" s="647"/>
      <c r="E66" s="648"/>
      <c r="F66" s="654"/>
    </row>
    <row r="67" spans="1:6" s="644" customFormat="1">
      <c r="A67" s="650"/>
      <c r="B67" s="651"/>
      <c r="C67" s="652"/>
      <c r="D67" s="652"/>
      <c r="E67" s="653"/>
      <c r="F67" s="654"/>
    </row>
    <row r="68" spans="1:6" s="644" customFormat="1">
      <c r="A68" s="650"/>
      <c r="B68" s="679" t="s">
        <v>578</v>
      </c>
      <c r="C68" s="652"/>
      <c r="D68" s="652"/>
      <c r="E68" s="653"/>
      <c r="F68" s="654"/>
    </row>
    <row r="69" spans="1:6" s="644" customFormat="1" ht="9" customHeight="1">
      <c r="A69" s="650"/>
      <c r="B69" s="651"/>
      <c r="C69" s="652"/>
      <c r="D69" s="652"/>
      <c r="E69" s="653"/>
      <c r="F69" s="654"/>
    </row>
    <row r="70" spans="1:6" s="644" customFormat="1" ht="52.5">
      <c r="A70" s="650">
        <v>5.0999999999999996</v>
      </c>
      <c r="B70" s="655" t="s">
        <v>611</v>
      </c>
      <c r="C70" s="652" t="s">
        <v>304</v>
      </c>
      <c r="D70" s="652">
        <v>200</v>
      </c>
      <c r="E70" s="653"/>
      <c r="F70" s="654">
        <f t="shared" ref="F70" si="2">D70*E70</f>
        <v>0</v>
      </c>
    </row>
    <row r="71" spans="1:6" s="644" customFormat="1">
      <c r="A71" s="650"/>
      <c r="B71" s="651"/>
      <c r="C71" s="652"/>
      <c r="D71" s="652"/>
      <c r="E71" s="653"/>
      <c r="F71" s="654"/>
    </row>
    <row r="72" spans="1:6" s="644" customFormat="1" ht="39.4">
      <c r="A72" s="650">
        <v>4.2</v>
      </c>
      <c r="B72" s="655" t="s">
        <v>579</v>
      </c>
      <c r="C72" s="652" t="s">
        <v>298</v>
      </c>
      <c r="D72" s="652">
        <v>500</v>
      </c>
      <c r="E72" s="653"/>
      <c r="F72" s="654">
        <f>D72*E72</f>
        <v>0</v>
      </c>
    </row>
    <row r="73" spans="1:6" s="644" customFormat="1">
      <c r="A73" s="650"/>
      <c r="B73" s="655"/>
      <c r="C73" s="652"/>
      <c r="D73" s="652"/>
      <c r="E73" s="653"/>
      <c r="F73" s="654"/>
    </row>
    <row r="74" spans="1:6" s="673" customFormat="1" ht="13.5" thickBot="1">
      <c r="A74" s="800" t="s">
        <v>599</v>
      </c>
      <c r="B74" s="801"/>
      <c r="C74" s="801"/>
      <c r="D74" s="801"/>
      <c r="E74" s="801"/>
      <c r="F74" s="672">
        <f>SUM(F40:F73)</f>
        <v>0</v>
      </c>
    </row>
    <row r="75" spans="1:6" s="644" customFormat="1">
      <c r="A75" s="650"/>
      <c r="B75" s="651"/>
      <c r="C75" s="652"/>
      <c r="D75" s="652"/>
      <c r="E75" s="653"/>
      <c r="F75" s="654">
        <f t="shared" ref="F75:F101" si="3">D75*E75</f>
        <v>0</v>
      </c>
    </row>
    <row r="76" spans="1:6" s="644" customFormat="1">
      <c r="A76" s="645">
        <v>6</v>
      </c>
      <c r="B76" s="646" t="s">
        <v>580</v>
      </c>
      <c r="C76" s="647"/>
      <c r="D76" s="647"/>
      <c r="E76" s="648"/>
      <c r="F76" s="654">
        <f t="shared" si="3"/>
        <v>0</v>
      </c>
    </row>
    <row r="77" spans="1:6" s="644" customFormat="1">
      <c r="A77" s="650"/>
      <c r="B77" s="651"/>
      <c r="C77" s="652"/>
      <c r="D77" s="652"/>
      <c r="E77" s="653"/>
      <c r="F77" s="654">
        <f t="shared" si="3"/>
        <v>0</v>
      </c>
    </row>
    <row r="78" spans="1:6" s="644" customFormat="1" ht="39.4">
      <c r="A78" s="680">
        <v>6.1</v>
      </c>
      <c r="B78" s="655" t="s">
        <v>581</v>
      </c>
      <c r="C78" s="652" t="s">
        <v>304</v>
      </c>
      <c r="D78" s="652">
        <v>50</v>
      </c>
      <c r="E78" s="663"/>
      <c r="F78" s="654">
        <f t="shared" si="3"/>
        <v>0</v>
      </c>
    </row>
    <row r="79" spans="1:6" s="644" customFormat="1">
      <c r="A79" s="650"/>
      <c r="B79" s="651"/>
      <c r="C79" s="652"/>
      <c r="D79" s="652"/>
      <c r="E79" s="653"/>
      <c r="F79" s="654">
        <f t="shared" si="3"/>
        <v>0</v>
      </c>
    </row>
    <row r="80" spans="1:6" s="644" customFormat="1" ht="26.25">
      <c r="A80" s="680">
        <v>6.2</v>
      </c>
      <c r="B80" s="655" t="s">
        <v>612</v>
      </c>
      <c r="C80" s="652" t="s">
        <v>304</v>
      </c>
      <c r="D80" s="652">
        <v>50</v>
      </c>
      <c r="E80" s="663"/>
      <c r="F80" s="654">
        <f t="shared" si="3"/>
        <v>0</v>
      </c>
    </row>
    <row r="81" spans="1:6" s="644" customFormat="1">
      <c r="A81" s="650"/>
      <c r="B81" s="651"/>
      <c r="C81" s="652"/>
      <c r="D81" s="652"/>
      <c r="E81" s="653"/>
      <c r="F81" s="654">
        <f t="shared" si="3"/>
        <v>0</v>
      </c>
    </row>
    <row r="82" spans="1:6" s="644" customFormat="1" ht="38.25">
      <c r="A82" s="645">
        <v>7</v>
      </c>
      <c r="B82" s="646" t="s">
        <v>613</v>
      </c>
      <c r="C82" s="647"/>
      <c r="D82" s="647"/>
      <c r="E82" s="648"/>
      <c r="F82" s="654">
        <f t="shared" si="3"/>
        <v>0</v>
      </c>
    </row>
    <row r="83" spans="1:6" s="644" customFormat="1">
      <c r="A83" s="650"/>
      <c r="B83" s="651"/>
      <c r="C83" s="652"/>
      <c r="D83" s="652"/>
      <c r="E83" s="653"/>
      <c r="F83" s="654">
        <f t="shared" si="3"/>
        <v>0</v>
      </c>
    </row>
    <row r="84" spans="1:6" s="644" customFormat="1" ht="39.4">
      <c r="A84" s="680">
        <v>7.1</v>
      </c>
      <c r="B84" s="655" t="s">
        <v>614</v>
      </c>
      <c r="C84" s="652" t="s">
        <v>304</v>
      </c>
      <c r="D84" s="652">
        <v>150</v>
      </c>
      <c r="E84" s="663"/>
      <c r="F84" s="654">
        <f t="shared" si="3"/>
        <v>0</v>
      </c>
    </row>
    <row r="85" spans="1:6" s="644" customFormat="1">
      <c r="A85" s="650"/>
      <c r="B85" s="651"/>
      <c r="C85" s="652"/>
      <c r="D85" s="652"/>
      <c r="E85" s="653"/>
      <c r="F85" s="654"/>
    </row>
    <row r="86" spans="1:6" s="644" customFormat="1">
      <c r="A86" s="680"/>
      <c r="B86" s="677" t="s">
        <v>582</v>
      </c>
      <c r="C86" s="652"/>
      <c r="D86" s="652"/>
      <c r="E86" s="663"/>
      <c r="F86" s="654"/>
    </row>
    <row r="87" spans="1:6" s="644" customFormat="1" ht="38.25">
      <c r="A87" s="680"/>
      <c r="B87" s="681" t="s">
        <v>583</v>
      </c>
      <c r="C87" s="652"/>
      <c r="D87" s="652"/>
      <c r="E87" s="663"/>
      <c r="F87" s="654"/>
    </row>
    <row r="88" spans="1:6" s="644" customFormat="1">
      <c r="A88" s="650"/>
      <c r="B88" s="651"/>
      <c r="C88" s="652"/>
      <c r="D88" s="652"/>
      <c r="E88" s="653"/>
      <c r="F88" s="654"/>
    </row>
    <row r="89" spans="1:6" s="644" customFormat="1">
      <c r="A89" s="682"/>
      <c r="B89" s="683" t="s">
        <v>584</v>
      </c>
      <c r="C89" s="684"/>
      <c r="D89" s="685"/>
      <c r="E89" s="663"/>
      <c r="F89" s="654"/>
    </row>
    <row r="90" spans="1:6" s="644" customFormat="1">
      <c r="A90" s="650"/>
      <c r="B90" s="651"/>
      <c r="C90" s="652"/>
      <c r="D90" s="652"/>
      <c r="E90" s="653"/>
      <c r="F90" s="654">
        <f t="shared" si="3"/>
        <v>0</v>
      </c>
    </row>
    <row r="91" spans="1:6" s="688" customFormat="1">
      <c r="A91" s="686">
        <v>7.2</v>
      </c>
      <c r="B91" s="687" t="s">
        <v>615</v>
      </c>
      <c r="C91" s="647" t="s">
        <v>464</v>
      </c>
      <c r="D91" s="647">
        <v>1</v>
      </c>
      <c r="E91" s="648"/>
      <c r="F91" s="654">
        <f t="shared" si="3"/>
        <v>0</v>
      </c>
    </row>
    <row r="92" spans="1:6" s="644" customFormat="1">
      <c r="A92" s="650"/>
      <c r="B92" s="651"/>
      <c r="C92" s="652"/>
      <c r="D92" s="652"/>
      <c r="E92" s="653"/>
      <c r="F92" s="654">
        <f t="shared" si="3"/>
        <v>0</v>
      </c>
    </row>
    <row r="93" spans="1:6" s="688" customFormat="1">
      <c r="A93" s="686">
        <v>7.3</v>
      </c>
      <c r="B93" s="687" t="s">
        <v>585</v>
      </c>
      <c r="C93" s="647" t="s">
        <v>464</v>
      </c>
      <c r="D93" s="647">
        <v>1</v>
      </c>
      <c r="E93" s="648"/>
      <c r="F93" s="654">
        <f t="shared" si="3"/>
        <v>0</v>
      </c>
    </row>
    <row r="94" spans="1:6" s="644" customFormat="1">
      <c r="A94" s="650"/>
      <c r="B94" s="651"/>
      <c r="C94" s="652"/>
      <c r="D94" s="652"/>
      <c r="E94" s="653"/>
      <c r="F94" s="654">
        <f t="shared" si="3"/>
        <v>0</v>
      </c>
    </row>
    <row r="95" spans="1:6" s="688" customFormat="1">
      <c r="A95" s="686">
        <v>7.4</v>
      </c>
      <c r="B95" s="687" t="s">
        <v>586</v>
      </c>
      <c r="C95" s="647" t="s">
        <v>464</v>
      </c>
      <c r="D95" s="647">
        <v>1</v>
      </c>
      <c r="E95" s="648"/>
      <c r="F95" s="654">
        <f t="shared" si="3"/>
        <v>0</v>
      </c>
    </row>
    <row r="96" spans="1:6" s="644" customFormat="1">
      <c r="A96" s="650"/>
      <c r="B96" s="651"/>
      <c r="C96" s="652"/>
      <c r="D96" s="652"/>
      <c r="E96" s="653"/>
      <c r="F96" s="654">
        <f t="shared" si="3"/>
        <v>0</v>
      </c>
    </row>
    <row r="97" spans="1:6" s="688" customFormat="1">
      <c r="A97" s="686">
        <v>7.5</v>
      </c>
      <c r="B97" s="687" t="s">
        <v>587</v>
      </c>
      <c r="C97" s="647" t="s">
        <v>464</v>
      </c>
      <c r="D97" s="647">
        <v>1</v>
      </c>
      <c r="E97" s="648"/>
      <c r="F97" s="654">
        <f t="shared" si="3"/>
        <v>0</v>
      </c>
    </row>
    <row r="98" spans="1:6" s="644" customFormat="1">
      <c r="A98" s="650"/>
      <c r="B98" s="651"/>
      <c r="C98" s="652"/>
      <c r="D98" s="652"/>
      <c r="E98" s="653"/>
      <c r="F98" s="654">
        <f t="shared" si="3"/>
        <v>0</v>
      </c>
    </row>
    <row r="99" spans="1:6" s="688" customFormat="1">
      <c r="A99" s="686">
        <v>7.6</v>
      </c>
      <c r="B99" s="687" t="s">
        <v>616</v>
      </c>
      <c r="C99" s="647" t="s">
        <v>464</v>
      </c>
      <c r="D99" s="647">
        <v>1</v>
      </c>
      <c r="E99" s="648"/>
      <c r="F99" s="654">
        <f t="shared" si="3"/>
        <v>0</v>
      </c>
    </row>
    <row r="100" spans="1:6" s="644" customFormat="1">
      <c r="A100" s="650"/>
      <c r="B100" s="651"/>
      <c r="C100" s="652"/>
      <c r="D100" s="652"/>
      <c r="E100" s="653"/>
      <c r="F100" s="654">
        <f t="shared" si="3"/>
        <v>0</v>
      </c>
    </row>
    <row r="101" spans="1:6" s="688" customFormat="1">
      <c r="A101" s="686">
        <v>7.7</v>
      </c>
      <c r="B101" s="687" t="s">
        <v>617</v>
      </c>
      <c r="C101" s="647" t="s">
        <v>464</v>
      </c>
      <c r="D101" s="647">
        <v>4</v>
      </c>
      <c r="E101" s="648"/>
      <c r="F101" s="654">
        <f t="shared" si="3"/>
        <v>0</v>
      </c>
    </row>
    <row r="102" spans="1:6" s="644" customFormat="1">
      <c r="A102" s="650"/>
      <c r="B102" s="651"/>
      <c r="C102" s="652"/>
      <c r="D102" s="652"/>
      <c r="E102" s="653"/>
      <c r="F102" s="654"/>
    </row>
    <row r="103" spans="1:6" s="673" customFormat="1" ht="13.5" thickBot="1">
      <c r="A103" s="800" t="s">
        <v>599</v>
      </c>
      <c r="B103" s="801"/>
      <c r="C103" s="801"/>
      <c r="D103" s="801"/>
      <c r="E103" s="801"/>
      <c r="F103" s="672">
        <f>SUM(F75:F102)</f>
        <v>0</v>
      </c>
    </row>
    <row r="104" spans="1:6" s="688" customFormat="1">
      <c r="A104" s="686">
        <v>7.8</v>
      </c>
      <c r="B104" s="687" t="s">
        <v>618</v>
      </c>
      <c r="C104" s="647" t="s">
        <v>464</v>
      </c>
      <c r="D104" s="647">
        <v>2</v>
      </c>
      <c r="E104" s="648"/>
      <c r="F104" s="649">
        <f t="shared" ref="F104:F148" si="4">D104*E104</f>
        <v>0</v>
      </c>
    </row>
    <row r="105" spans="1:6" s="644" customFormat="1">
      <c r="A105" s="650"/>
      <c r="B105" s="651"/>
      <c r="C105" s="652"/>
      <c r="D105" s="652"/>
      <c r="E105" s="653"/>
      <c r="F105" s="649">
        <f t="shared" si="4"/>
        <v>0</v>
      </c>
    </row>
    <row r="106" spans="1:6" s="644" customFormat="1" ht="26.25">
      <c r="A106" s="537">
        <v>7.9</v>
      </c>
      <c r="B106" s="539" t="s">
        <v>619</v>
      </c>
      <c r="C106" s="540" t="s">
        <v>464</v>
      </c>
      <c r="D106" s="689">
        <v>1</v>
      </c>
      <c r="E106" s="653"/>
      <c r="F106" s="649">
        <f t="shared" si="4"/>
        <v>0</v>
      </c>
    </row>
    <row r="107" spans="1:6" s="644" customFormat="1">
      <c r="A107" s="650"/>
      <c r="B107" s="651"/>
      <c r="C107" s="652"/>
      <c r="D107" s="652"/>
      <c r="E107" s="653"/>
      <c r="F107" s="649">
        <f t="shared" si="4"/>
        <v>0</v>
      </c>
    </row>
    <row r="108" spans="1:6" s="688" customFormat="1">
      <c r="A108" s="690">
        <v>7.1</v>
      </c>
      <c r="B108" s="687" t="s">
        <v>620</v>
      </c>
      <c r="C108" s="647" t="s">
        <v>464</v>
      </c>
      <c r="D108" s="647">
        <v>3</v>
      </c>
      <c r="E108" s="648"/>
      <c r="F108" s="649">
        <f t="shared" si="4"/>
        <v>0</v>
      </c>
    </row>
    <row r="109" spans="1:6" s="644" customFormat="1">
      <c r="A109" s="650"/>
      <c r="B109" s="651"/>
      <c r="C109" s="652"/>
      <c r="D109" s="652"/>
      <c r="E109" s="653"/>
      <c r="F109" s="649">
        <f t="shared" si="4"/>
        <v>0</v>
      </c>
    </row>
    <row r="110" spans="1:6" s="688" customFormat="1">
      <c r="A110" s="686">
        <v>7.11</v>
      </c>
      <c r="B110" s="687" t="s">
        <v>621</v>
      </c>
      <c r="C110" s="647" t="s">
        <v>464</v>
      </c>
      <c r="D110" s="647">
        <v>3</v>
      </c>
      <c r="E110" s="648"/>
      <c r="F110" s="649">
        <f t="shared" si="4"/>
        <v>0</v>
      </c>
    </row>
    <row r="111" spans="1:6" s="644" customFormat="1">
      <c r="A111" s="650"/>
      <c r="B111" s="651"/>
      <c r="C111" s="652"/>
      <c r="D111" s="652"/>
      <c r="E111" s="653"/>
      <c r="F111" s="649">
        <f t="shared" si="4"/>
        <v>0</v>
      </c>
    </row>
    <row r="112" spans="1:6" s="688" customFormat="1">
      <c r="A112" s="686">
        <v>7.12</v>
      </c>
      <c r="B112" s="687" t="s">
        <v>622</v>
      </c>
      <c r="C112" s="647" t="s">
        <v>464</v>
      </c>
      <c r="D112" s="647">
        <v>1</v>
      </c>
      <c r="E112" s="648"/>
      <c r="F112" s="649">
        <f t="shared" si="4"/>
        <v>0</v>
      </c>
    </row>
    <row r="113" spans="1:6" s="644" customFormat="1">
      <c r="A113" s="650"/>
      <c r="B113" s="651"/>
      <c r="C113" s="652"/>
      <c r="D113" s="652"/>
      <c r="E113" s="653"/>
      <c r="F113" s="649">
        <f t="shared" si="4"/>
        <v>0</v>
      </c>
    </row>
    <row r="114" spans="1:6" s="644" customFormat="1" ht="26.25">
      <c r="A114" s="537">
        <v>7.13</v>
      </c>
      <c r="B114" s="539" t="s">
        <v>623</v>
      </c>
      <c r="C114" s="540" t="s">
        <v>464</v>
      </c>
      <c r="D114" s="689">
        <v>1</v>
      </c>
      <c r="E114" s="653"/>
      <c r="F114" s="649">
        <f t="shared" si="4"/>
        <v>0</v>
      </c>
    </row>
    <row r="115" spans="1:6" s="644" customFormat="1">
      <c r="A115" s="650"/>
      <c r="B115" s="651"/>
      <c r="C115" s="652"/>
      <c r="D115" s="652"/>
      <c r="E115" s="653"/>
      <c r="F115" s="649">
        <f t="shared" si="4"/>
        <v>0</v>
      </c>
    </row>
    <row r="116" spans="1:6" s="644" customFormat="1" ht="26.25">
      <c r="A116" s="537">
        <v>7.14</v>
      </c>
      <c r="B116" s="539" t="s">
        <v>624</v>
      </c>
      <c r="C116" s="540" t="s">
        <v>464</v>
      </c>
      <c r="D116" s="689">
        <v>1</v>
      </c>
      <c r="E116" s="653"/>
      <c r="F116" s="649">
        <f t="shared" si="4"/>
        <v>0</v>
      </c>
    </row>
    <row r="117" spans="1:6" s="644" customFormat="1">
      <c r="A117" s="650"/>
      <c r="B117" s="651"/>
      <c r="C117" s="652"/>
      <c r="D117" s="652"/>
      <c r="E117" s="653"/>
      <c r="F117" s="649">
        <f t="shared" si="4"/>
        <v>0</v>
      </c>
    </row>
    <row r="118" spans="1:6" s="688" customFormat="1" ht="26.25">
      <c r="A118" s="686">
        <v>7.15</v>
      </c>
      <c r="B118" s="687" t="s">
        <v>625</v>
      </c>
      <c r="C118" s="647" t="s">
        <v>464</v>
      </c>
      <c r="D118" s="647">
        <v>1</v>
      </c>
      <c r="E118" s="648"/>
      <c r="F118" s="649">
        <f t="shared" si="4"/>
        <v>0</v>
      </c>
    </row>
    <row r="119" spans="1:6" s="644" customFormat="1">
      <c r="A119" s="650"/>
      <c r="B119" s="651"/>
      <c r="C119" s="652"/>
      <c r="D119" s="652"/>
      <c r="E119" s="653"/>
      <c r="F119" s="649">
        <f t="shared" si="4"/>
        <v>0</v>
      </c>
    </row>
    <row r="120" spans="1:6" s="688" customFormat="1">
      <c r="A120" s="686">
        <v>7.16</v>
      </c>
      <c r="B120" s="687" t="s">
        <v>626</v>
      </c>
      <c r="C120" s="647" t="s">
        <v>464</v>
      </c>
      <c r="D120" s="647">
        <v>1</v>
      </c>
      <c r="E120" s="648"/>
      <c r="F120" s="649">
        <f t="shared" si="4"/>
        <v>0</v>
      </c>
    </row>
    <row r="121" spans="1:6" s="644" customFormat="1">
      <c r="A121" s="650"/>
      <c r="B121" s="651"/>
      <c r="C121" s="652"/>
      <c r="D121" s="652"/>
      <c r="E121" s="653"/>
      <c r="F121" s="649">
        <f t="shared" si="4"/>
        <v>0</v>
      </c>
    </row>
    <row r="122" spans="1:6" s="644" customFormat="1">
      <c r="A122" s="537"/>
      <c r="B122" s="554" t="s">
        <v>588</v>
      </c>
      <c r="C122" s="540"/>
      <c r="D122" s="689"/>
      <c r="E122" s="653"/>
      <c r="F122" s="649">
        <f t="shared" si="4"/>
        <v>0</v>
      </c>
    </row>
    <row r="123" spans="1:6" s="644" customFormat="1">
      <c r="A123" s="537"/>
      <c r="B123" s="539"/>
      <c r="C123" s="540"/>
      <c r="D123" s="689"/>
      <c r="E123" s="653"/>
      <c r="F123" s="649">
        <f t="shared" si="4"/>
        <v>0</v>
      </c>
    </row>
    <row r="124" spans="1:6" s="688" customFormat="1">
      <c r="A124" s="686">
        <v>7.17</v>
      </c>
      <c r="B124" s="687" t="s">
        <v>627</v>
      </c>
      <c r="C124" s="647" t="s">
        <v>464</v>
      </c>
      <c r="D124" s="647">
        <v>1</v>
      </c>
      <c r="E124" s="648"/>
      <c r="F124" s="649">
        <f t="shared" si="4"/>
        <v>0</v>
      </c>
    </row>
    <row r="125" spans="1:6" s="644" customFormat="1">
      <c r="A125" s="650"/>
      <c r="B125" s="651"/>
      <c r="C125" s="652"/>
      <c r="D125" s="652"/>
      <c r="E125" s="653"/>
      <c r="F125" s="649">
        <f t="shared" si="4"/>
        <v>0</v>
      </c>
    </row>
    <row r="126" spans="1:6" s="688" customFormat="1">
      <c r="A126" s="686">
        <v>7.18</v>
      </c>
      <c r="B126" s="687" t="s">
        <v>628</v>
      </c>
      <c r="C126" s="647" t="s">
        <v>464</v>
      </c>
      <c r="D126" s="647">
        <v>2</v>
      </c>
      <c r="E126" s="648"/>
      <c r="F126" s="649">
        <f t="shared" si="4"/>
        <v>0</v>
      </c>
    </row>
    <row r="127" spans="1:6" s="644" customFormat="1">
      <c r="A127" s="650"/>
      <c r="B127" s="651"/>
      <c r="C127" s="652"/>
      <c r="D127" s="652"/>
      <c r="E127" s="653"/>
      <c r="F127" s="649">
        <f t="shared" si="4"/>
        <v>0</v>
      </c>
    </row>
    <row r="128" spans="1:6" s="644" customFormat="1" ht="26.25">
      <c r="A128" s="537">
        <v>7.19</v>
      </c>
      <c r="B128" s="539" t="s">
        <v>629</v>
      </c>
      <c r="C128" s="540" t="s">
        <v>464</v>
      </c>
      <c r="D128" s="689">
        <v>1</v>
      </c>
      <c r="E128" s="653"/>
      <c r="F128" s="649">
        <f>D158*E158</f>
        <v>0</v>
      </c>
    </row>
    <row r="129" spans="1:6" s="644" customFormat="1">
      <c r="A129" s="650"/>
      <c r="B129" s="651"/>
      <c r="C129" s="652"/>
      <c r="D129" s="652"/>
      <c r="E129" s="653"/>
      <c r="F129" s="649">
        <f t="shared" si="4"/>
        <v>0</v>
      </c>
    </row>
    <row r="130" spans="1:6" s="688" customFormat="1">
      <c r="A130" s="690">
        <v>7.2</v>
      </c>
      <c r="B130" s="687" t="s">
        <v>630</v>
      </c>
      <c r="C130" s="647" t="s">
        <v>464</v>
      </c>
      <c r="D130" s="647">
        <v>2</v>
      </c>
      <c r="E130" s="648"/>
      <c r="F130" s="649">
        <f t="shared" si="4"/>
        <v>0</v>
      </c>
    </row>
    <row r="131" spans="1:6" s="644" customFormat="1">
      <c r="A131" s="650"/>
      <c r="B131" s="651"/>
      <c r="C131" s="652"/>
      <c r="D131" s="652"/>
      <c r="E131" s="653"/>
      <c r="F131" s="649">
        <f t="shared" si="4"/>
        <v>0</v>
      </c>
    </row>
    <row r="132" spans="1:6" s="688" customFormat="1">
      <c r="A132" s="686">
        <v>7.21</v>
      </c>
      <c r="B132" s="687" t="s">
        <v>631</v>
      </c>
      <c r="C132" s="647" t="s">
        <v>464</v>
      </c>
      <c r="D132" s="647">
        <v>1</v>
      </c>
      <c r="E132" s="648"/>
      <c r="F132" s="649">
        <f t="shared" si="4"/>
        <v>0</v>
      </c>
    </row>
    <row r="133" spans="1:6" s="644" customFormat="1">
      <c r="A133" s="650"/>
      <c r="B133" s="651"/>
      <c r="C133" s="652"/>
      <c r="D133" s="652"/>
      <c r="E133" s="653"/>
      <c r="F133" s="649">
        <f t="shared" si="4"/>
        <v>0</v>
      </c>
    </row>
    <row r="134" spans="1:6" s="688" customFormat="1">
      <c r="A134" s="686">
        <v>7.22</v>
      </c>
      <c r="B134" s="687" t="s">
        <v>632</v>
      </c>
      <c r="C134" s="647" t="s">
        <v>464</v>
      </c>
      <c r="D134" s="647">
        <v>3</v>
      </c>
      <c r="E134" s="648"/>
      <c r="F134" s="649">
        <f t="shared" si="4"/>
        <v>0</v>
      </c>
    </row>
    <row r="135" spans="1:6" s="644" customFormat="1">
      <c r="A135" s="650"/>
      <c r="B135" s="651"/>
      <c r="C135" s="652"/>
      <c r="D135" s="652"/>
      <c r="E135" s="653"/>
      <c r="F135" s="649">
        <f t="shared" si="4"/>
        <v>0</v>
      </c>
    </row>
    <row r="136" spans="1:6" s="688" customFormat="1">
      <c r="A136" s="686">
        <v>7.23</v>
      </c>
      <c r="B136" s="687" t="s">
        <v>633</v>
      </c>
      <c r="C136" s="647" t="s">
        <v>464</v>
      </c>
      <c r="D136" s="647">
        <v>2</v>
      </c>
      <c r="E136" s="648"/>
      <c r="F136" s="649">
        <f t="shared" si="4"/>
        <v>0</v>
      </c>
    </row>
    <row r="137" spans="1:6" s="644" customFormat="1">
      <c r="A137" s="650"/>
      <c r="B137" s="651"/>
      <c r="C137" s="652"/>
      <c r="D137" s="652"/>
      <c r="E137" s="653"/>
      <c r="F137" s="649">
        <f t="shared" si="4"/>
        <v>0</v>
      </c>
    </row>
    <row r="138" spans="1:6" s="644" customFormat="1" ht="26.25">
      <c r="A138" s="537">
        <v>7.24</v>
      </c>
      <c r="B138" s="539" t="s">
        <v>634</v>
      </c>
      <c r="C138" s="540" t="s">
        <v>464</v>
      </c>
      <c r="D138" s="689">
        <v>1</v>
      </c>
      <c r="E138" s="653"/>
      <c r="F138" s="649">
        <f t="shared" si="4"/>
        <v>0</v>
      </c>
    </row>
    <row r="139" spans="1:6" s="644" customFormat="1">
      <c r="A139" s="650"/>
      <c r="B139" s="651"/>
      <c r="C139" s="652"/>
      <c r="D139" s="652"/>
      <c r="E139" s="653"/>
      <c r="F139" s="649">
        <f t="shared" si="4"/>
        <v>0</v>
      </c>
    </row>
    <row r="140" spans="1:6" s="688" customFormat="1" ht="18.5" customHeight="1">
      <c r="A140" s="686">
        <v>7.25</v>
      </c>
      <c r="B140" s="687" t="s">
        <v>635</v>
      </c>
      <c r="C140" s="647" t="s">
        <v>464</v>
      </c>
      <c r="D140" s="647">
        <v>1</v>
      </c>
      <c r="E140" s="648"/>
      <c r="F140" s="649">
        <f t="shared" si="4"/>
        <v>0</v>
      </c>
    </row>
    <row r="141" spans="1:6" s="644" customFormat="1">
      <c r="A141" s="650"/>
      <c r="B141" s="651"/>
      <c r="C141" s="652"/>
      <c r="D141" s="652"/>
      <c r="E141" s="653"/>
      <c r="F141" s="649">
        <f t="shared" si="4"/>
        <v>0</v>
      </c>
    </row>
    <row r="142" spans="1:6" s="688" customFormat="1">
      <c r="A142" s="686">
        <v>7.26</v>
      </c>
      <c r="B142" s="687" t="s">
        <v>589</v>
      </c>
      <c r="C142" s="647" t="s">
        <v>464</v>
      </c>
      <c r="D142" s="647">
        <v>1</v>
      </c>
      <c r="E142" s="648"/>
      <c r="F142" s="649">
        <f t="shared" si="4"/>
        <v>0</v>
      </c>
    </row>
    <row r="143" spans="1:6" s="644" customFormat="1">
      <c r="A143" s="650"/>
      <c r="B143" s="651"/>
      <c r="C143" s="652"/>
      <c r="D143" s="652"/>
      <c r="E143" s="653"/>
      <c r="F143" s="649">
        <f t="shared" si="4"/>
        <v>0</v>
      </c>
    </row>
    <row r="144" spans="1:6" s="688" customFormat="1">
      <c r="A144" s="686">
        <v>7.27</v>
      </c>
      <c r="B144" s="687" t="s">
        <v>590</v>
      </c>
      <c r="C144" s="647" t="s">
        <v>464</v>
      </c>
      <c r="D144" s="647">
        <v>1</v>
      </c>
      <c r="E144" s="648"/>
      <c r="F144" s="649">
        <f t="shared" si="4"/>
        <v>0</v>
      </c>
    </row>
    <row r="145" spans="1:6" s="644" customFormat="1">
      <c r="A145" s="650"/>
      <c r="B145" s="651"/>
      <c r="C145" s="652"/>
      <c r="D145" s="652"/>
      <c r="E145" s="653"/>
      <c r="F145" s="649">
        <f t="shared" si="4"/>
        <v>0</v>
      </c>
    </row>
    <row r="146" spans="1:6" s="688" customFormat="1">
      <c r="A146" s="686">
        <v>7.28</v>
      </c>
      <c r="B146" s="687" t="s">
        <v>591</v>
      </c>
      <c r="C146" s="647" t="s">
        <v>464</v>
      </c>
      <c r="D146" s="647">
        <v>1</v>
      </c>
      <c r="E146" s="648"/>
      <c r="F146" s="649">
        <f t="shared" si="4"/>
        <v>0</v>
      </c>
    </row>
    <row r="147" spans="1:6" s="644" customFormat="1">
      <c r="A147" s="650"/>
      <c r="B147" s="651"/>
      <c r="C147" s="652"/>
      <c r="D147" s="652"/>
      <c r="E147" s="653"/>
      <c r="F147" s="649">
        <f t="shared" si="4"/>
        <v>0</v>
      </c>
    </row>
    <row r="148" spans="1:6" s="688" customFormat="1">
      <c r="A148" s="686">
        <v>7.29</v>
      </c>
      <c r="B148" s="687" t="s">
        <v>592</v>
      </c>
      <c r="C148" s="647" t="s">
        <v>464</v>
      </c>
      <c r="D148" s="647">
        <v>1</v>
      </c>
      <c r="E148" s="648"/>
      <c r="F148" s="649">
        <f t="shared" si="4"/>
        <v>0</v>
      </c>
    </row>
    <row r="149" spans="1:6" s="644" customFormat="1">
      <c r="A149" s="650"/>
      <c r="B149" s="651"/>
      <c r="C149" s="652"/>
      <c r="D149" s="652"/>
      <c r="E149" s="653"/>
      <c r="F149" s="654"/>
    </row>
    <row r="150" spans="1:6" s="673" customFormat="1" ht="13.5" thickBot="1">
      <c r="A150" s="800" t="s">
        <v>599</v>
      </c>
      <c r="B150" s="801"/>
      <c r="C150" s="801"/>
      <c r="D150" s="801"/>
      <c r="E150" s="801"/>
      <c r="F150" s="672">
        <f>SUM(F104:F149)</f>
        <v>0</v>
      </c>
    </row>
    <row r="151" spans="1:6" s="644" customFormat="1">
      <c r="A151" s="691"/>
      <c r="B151" s="692" t="s">
        <v>593</v>
      </c>
      <c r="C151" s="540"/>
      <c r="D151" s="689"/>
      <c r="E151" s="653"/>
      <c r="F151" s="654"/>
    </row>
    <row r="152" spans="1:6" s="644" customFormat="1">
      <c r="A152" s="650"/>
      <c r="B152" s="651"/>
      <c r="C152" s="652"/>
      <c r="D152" s="652"/>
      <c r="E152" s="653"/>
      <c r="F152" s="654"/>
    </row>
    <row r="153" spans="1:6" s="644" customFormat="1" ht="26.25">
      <c r="A153" s="693">
        <v>7.3</v>
      </c>
      <c r="B153" s="539" t="s">
        <v>636</v>
      </c>
      <c r="C153" s="540" t="s">
        <v>464</v>
      </c>
      <c r="D153" s="689">
        <v>1</v>
      </c>
      <c r="E153" s="653"/>
      <c r="F153" s="654">
        <f t="shared" ref="F153:F173" si="5">D153*E153</f>
        <v>0</v>
      </c>
    </row>
    <row r="154" spans="1:6" s="644" customFormat="1">
      <c r="A154" s="650"/>
      <c r="B154" s="651"/>
      <c r="C154" s="652"/>
      <c r="D154" s="652"/>
      <c r="E154" s="653"/>
      <c r="F154" s="654">
        <f t="shared" si="5"/>
        <v>0</v>
      </c>
    </row>
    <row r="155" spans="1:6" s="688" customFormat="1" ht="15">
      <c r="A155" s="686">
        <v>7.31</v>
      </c>
      <c r="B155" s="687" t="s">
        <v>637</v>
      </c>
      <c r="C155" s="647" t="s">
        <v>464</v>
      </c>
      <c r="D155" s="647">
        <v>1</v>
      </c>
      <c r="E155" s="648"/>
      <c r="F155" s="654">
        <f t="shared" si="5"/>
        <v>0</v>
      </c>
    </row>
    <row r="156" spans="1:6" s="644" customFormat="1">
      <c r="A156" s="650"/>
      <c r="B156" s="651"/>
      <c r="C156" s="652"/>
      <c r="D156" s="652"/>
      <c r="E156" s="653"/>
      <c r="F156" s="654">
        <f t="shared" si="5"/>
        <v>0</v>
      </c>
    </row>
    <row r="157" spans="1:6" s="644" customFormat="1" ht="26.25">
      <c r="A157" s="537">
        <v>7.32</v>
      </c>
      <c r="B157" s="539" t="s">
        <v>638</v>
      </c>
      <c r="C157" s="540" t="s">
        <v>464</v>
      </c>
      <c r="D157" s="689">
        <v>1</v>
      </c>
      <c r="E157" s="653"/>
      <c r="F157" s="654">
        <f t="shared" si="5"/>
        <v>0</v>
      </c>
    </row>
    <row r="158" spans="1:6" s="644" customFormat="1">
      <c r="A158" s="650"/>
      <c r="B158" s="651"/>
      <c r="C158" s="652"/>
      <c r="D158" s="652"/>
      <c r="E158" s="653"/>
      <c r="F158" s="654">
        <f t="shared" si="5"/>
        <v>0</v>
      </c>
    </row>
    <row r="159" spans="1:6" s="688" customFormat="1">
      <c r="A159" s="686">
        <v>7.33</v>
      </c>
      <c r="B159" s="687" t="s">
        <v>639</v>
      </c>
      <c r="C159" s="647" t="s">
        <v>464</v>
      </c>
      <c r="D159" s="647">
        <v>1</v>
      </c>
      <c r="E159" s="648"/>
      <c r="F159" s="654">
        <f t="shared" si="5"/>
        <v>0</v>
      </c>
    </row>
    <row r="160" spans="1:6" s="644" customFormat="1">
      <c r="A160" s="650"/>
      <c r="B160" s="651"/>
      <c r="C160" s="652"/>
      <c r="D160" s="652"/>
      <c r="E160" s="653"/>
      <c r="F160" s="654">
        <f t="shared" si="5"/>
        <v>0</v>
      </c>
    </row>
    <row r="161" spans="1:6" s="688" customFormat="1" ht="15">
      <c r="A161" s="686">
        <v>7.34</v>
      </c>
      <c r="B161" s="687" t="s">
        <v>640</v>
      </c>
      <c r="C161" s="647" t="s">
        <v>464</v>
      </c>
      <c r="D161" s="647">
        <v>1</v>
      </c>
      <c r="E161" s="648"/>
      <c r="F161" s="654">
        <f t="shared" si="5"/>
        <v>0</v>
      </c>
    </row>
    <row r="162" spans="1:6" s="644" customFormat="1">
      <c r="A162" s="650"/>
      <c r="B162" s="651"/>
      <c r="C162" s="652"/>
      <c r="D162" s="652"/>
      <c r="E162" s="653"/>
      <c r="F162" s="654">
        <f t="shared" si="5"/>
        <v>0</v>
      </c>
    </row>
    <row r="163" spans="1:6" s="644" customFormat="1" ht="26.25">
      <c r="A163" s="537">
        <v>7.35</v>
      </c>
      <c r="B163" s="539" t="s">
        <v>641</v>
      </c>
      <c r="C163" s="540" t="s">
        <v>464</v>
      </c>
      <c r="D163" s="689">
        <v>1</v>
      </c>
      <c r="E163" s="648"/>
      <c r="F163" s="654">
        <f t="shared" si="5"/>
        <v>0</v>
      </c>
    </row>
    <row r="164" spans="1:6" s="644" customFormat="1">
      <c r="A164" s="650"/>
      <c r="B164" s="651"/>
      <c r="C164" s="652"/>
      <c r="D164" s="652"/>
      <c r="E164" s="653"/>
      <c r="F164" s="654"/>
    </row>
    <row r="165" spans="1:6" s="644" customFormat="1">
      <c r="A165" s="691"/>
      <c r="B165" s="554" t="s">
        <v>594</v>
      </c>
      <c r="C165" s="694"/>
      <c r="D165" s="695"/>
      <c r="E165" s="696"/>
      <c r="F165" s="654"/>
    </row>
    <row r="166" spans="1:6" s="644" customFormat="1">
      <c r="A166" s="650"/>
      <c r="B166" s="651"/>
      <c r="C166" s="652"/>
      <c r="D166" s="652"/>
      <c r="E166" s="653"/>
      <c r="F166" s="654"/>
    </row>
    <row r="167" spans="1:6" s="688" customFormat="1">
      <c r="A167" s="686">
        <v>7.36</v>
      </c>
      <c r="B167" s="687" t="s">
        <v>642</v>
      </c>
      <c r="C167" s="647" t="s">
        <v>464</v>
      </c>
      <c r="D167" s="647">
        <v>1</v>
      </c>
      <c r="E167" s="648"/>
      <c r="F167" s="654">
        <f t="shared" si="5"/>
        <v>0</v>
      </c>
    </row>
    <row r="168" spans="1:6" s="644" customFormat="1">
      <c r="A168" s="650"/>
      <c r="B168" s="651"/>
      <c r="C168" s="652"/>
      <c r="D168" s="652"/>
      <c r="E168" s="653"/>
      <c r="F168" s="654">
        <f t="shared" si="5"/>
        <v>0</v>
      </c>
    </row>
    <row r="169" spans="1:6" s="688" customFormat="1" ht="15">
      <c r="A169" s="686">
        <v>7.37</v>
      </c>
      <c r="B169" s="687" t="s">
        <v>643</v>
      </c>
      <c r="C169" s="647" t="s">
        <v>464</v>
      </c>
      <c r="D169" s="647">
        <v>1</v>
      </c>
      <c r="E169" s="648"/>
      <c r="F169" s="654">
        <f t="shared" si="5"/>
        <v>0</v>
      </c>
    </row>
    <row r="170" spans="1:6" s="644" customFormat="1">
      <c r="A170" s="650"/>
      <c r="B170" s="651"/>
      <c r="C170" s="652"/>
      <c r="D170" s="652"/>
      <c r="E170" s="653"/>
      <c r="F170" s="654">
        <f t="shared" si="5"/>
        <v>0</v>
      </c>
    </row>
    <row r="171" spans="1:6" s="688" customFormat="1">
      <c r="A171" s="686">
        <v>7.38</v>
      </c>
      <c r="B171" s="687" t="s">
        <v>644</v>
      </c>
      <c r="C171" s="647" t="s">
        <v>464</v>
      </c>
      <c r="D171" s="647">
        <v>1</v>
      </c>
      <c r="E171" s="648"/>
      <c r="F171" s="654">
        <f t="shared" si="5"/>
        <v>0</v>
      </c>
    </row>
    <row r="172" spans="1:6" s="644" customFormat="1">
      <c r="A172" s="650"/>
      <c r="B172" s="651"/>
      <c r="C172" s="652"/>
      <c r="D172" s="652"/>
      <c r="E172" s="653"/>
      <c r="F172" s="654">
        <f t="shared" si="5"/>
        <v>0</v>
      </c>
    </row>
    <row r="173" spans="1:6" s="688" customFormat="1">
      <c r="A173" s="686">
        <v>7.39</v>
      </c>
      <c r="B173" s="687" t="s">
        <v>645</v>
      </c>
      <c r="C173" s="647" t="s">
        <v>464</v>
      </c>
      <c r="D173" s="647">
        <v>1</v>
      </c>
      <c r="E173" s="648"/>
      <c r="F173" s="654">
        <f t="shared" si="5"/>
        <v>0</v>
      </c>
    </row>
    <row r="174" spans="1:6" s="688" customFormat="1">
      <c r="A174" s="686"/>
      <c r="B174" s="687"/>
      <c r="C174" s="647"/>
      <c r="D174" s="647"/>
      <c r="E174" s="648"/>
      <c r="F174" s="654"/>
    </row>
    <row r="175" spans="1:6" s="644" customFormat="1">
      <c r="A175" s="697" t="s">
        <v>646</v>
      </c>
      <c r="B175" s="687" t="s">
        <v>647</v>
      </c>
      <c r="C175" s="647" t="s">
        <v>464</v>
      </c>
      <c r="D175" s="647">
        <v>1</v>
      </c>
      <c r="E175" s="653"/>
      <c r="F175" s="654">
        <f>D175*E175</f>
        <v>0</v>
      </c>
    </row>
    <row r="176" spans="1:6" s="644" customFormat="1">
      <c r="A176" s="650"/>
      <c r="B176" s="651"/>
      <c r="C176" s="652"/>
      <c r="D176" s="652"/>
      <c r="E176" s="653"/>
      <c r="F176" s="649"/>
    </row>
    <row r="177" spans="1:6" s="644" customFormat="1">
      <c r="A177" s="645">
        <v>8</v>
      </c>
      <c r="B177" s="646" t="s">
        <v>595</v>
      </c>
      <c r="C177" s="647"/>
      <c r="D177" s="647"/>
      <c r="E177" s="648"/>
      <c r="F177" s="649"/>
    </row>
    <row r="178" spans="1:6" s="644" customFormat="1">
      <c r="A178" s="650"/>
      <c r="B178" s="651"/>
      <c r="C178" s="652"/>
      <c r="D178" s="652"/>
      <c r="E178" s="653"/>
      <c r="F178" s="649"/>
    </row>
    <row r="179" spans="1:6" s="644" customFormat="1" ht="39.4">
      <c r="A179" s="650">
        <v>8.1</v>
      </c>
      <c r="B179" s="655" t="s">
        <v>596</v>
      </c>
      <c r="C179" s="652" t="s">
        <v>464</v>
      </c>
      <c r="D179" s="652">
        <v>2</v>
      </c>
      <c r="E179" s="653"/>
      <c r="F179" s="649">
        <f t="shared" ref="F179:F181" si="6">D179*E179</f>
        <v>0</v>
      </c>
    </row>
    <row r="180" spans="1:6" s="688" customFormat="1">
      <c r="A180" s="650"/>
      <c r="B180" s="651"/>
      <c r="C180" s="652"/>
      <c r="D180" s="652"/>
      <c r="E180" s="653"/>
      <c r="F180" s="649">
        <f t="shared" si="6"/>
        <v>0</v>
      </c>
    </row>
    <row r="181" spans="1:6" s="644" customFormat="1" ht="26.25">
      <c r="A181" s="650">
        <v>8.1999999999999993</v>
      </c>
      <c r="B181" s="698" t="s">
        <v>597</v>
      </c>
      <c r="C181" s="652" t="s">
        <v>464</v>
      </c>
      <c r="D181" s="652">
        <v>1</v>
      </c>
      <c r="E181" s="653"/>
      <c r="F181" s="649">
        <f t="shared" si="6"/>
        <v>0</v>
      </c>
    </row>
    <row r="182" spans="1:6" s="688" customFormat="1">
      <c r="A182" s="650"/>
      <c r="B182" s="651"/>
      <c r="C182" s="652"/>
      <c r="D182" s="652"/>
      <c r="E182" s="653"/>
      <c r="F182" s="654"/>
    </row>
    <row r="183" spans="1:6" s="644" customFormat="1">
      <c r="A183" s="645">
        <v>9</v>
      </c>
      <c r="B183" s="646" t="s">
        <v>598</v>
      </c>
      <c r="C183" s="647"/>
      <c r="D183" s="647"/>
      <c r="E183" s="648"/>
      <c r="F183" s="649"/>
    </row>
    <row r="184" spans="1:6" s="688" customFormat="1">
      <c r="A184" s="650"/>
      <c r="B184" s="651"/>
      <c r="C184" s="652"/>
      <c r="D184" s="652"/>
      <c r="E184" s="653"/>
      <c r="F184" s="654"/>
    </row>
    <row r="185" spans="1:6" s="644" customFormat="1" ht="52.5">
      <c r="A185" s="686">
        <v>9.1</v>
      </c>
      <c r="B185" s="655" t="s">
        <v>648</v>
      </c>
      <c r="C185" s="647" t="s">
        <v>183</v>
      </c>
      <c r="D185" s="647" t="s">
        <v>430</v>
      </c>
      <c r="E185" s="648"/>
      <c r="F185" s="649">
        <f>E185</f>
        <v>0</v>
      </c>
    </row>
    <row r="186" spans="1:6" s="644" customFormat="1" ht="9.5" customHeight="1">
      <c r="A186" s="699"/>
      <c r="B186" s="655"/>
      <c r="C186" s="700"/>
      <c r="D186" s="700"/>
      <c r="E186" s="648"/>
      <c r="F186" s="649"/>
    </row>
    <row r="187" spans="1:6" s="644" customFormat="1">
      <c r="A187" s="699"/>
      <c r="B187" s="677" t="s">
        <v>394</v>
      </c>
      <c r="C187" s="700"/>
      <c r="D187" s="700"/>
      <c r="E187" s="648"/>
      <c r="F187" s="649"/>
    </row>
    <row r="188" spans="1:6" s="644" customFormat="1" ht="26.25">
      <c r="A188" s="699">
        <v>9.1999999999999993</v>
      </c>
      <c r="B188" s="655" t="s">
        <v>396</v>
      </c>
      <c r="C188" s="700" t="s">
        <v>309</v>
      </c>
      <c r="D188" s="700">
        <v>50</v>
      </c>
      <c r="E188" s="648"/>
      <c r="F188" s="649">
        <f>D188*E188</f>
        <v>0</v>
      </c>
    </row>
    <row r="189" spans="1:6" s="688" customFormat="1">
      <c r="A189" s="701"/>
      <c r="B189" s="702"/>
      <c r="C189" s="703"/>
      <c r="D189" s="704"/>
      <c r="E189" s="653"/>
      <c r="F189" s="654"/>
    </row>
    <row r="190" spans="1:6" s="673" customFormat="1" ht="13.5" thickBot="1">
      <c r="A190" s="802" t="s">
        <v>599</v>
      </c>
      <c r="B190" s="803"/>
      <c r="C190" s="803"/>
      <c r="D190" s="803"/>
      <c r="E190" s="803"/>
      <c r="F190" s="672">
        <f>SUM(F153:F189)</f>
        <v>0</v>
      </c>
    </row>
    <row r="191" spans="1:6" s="688" customFormat="1">
      <c r="A191" s="705"/>
      <c r="B191" s="610"/>
      <c r="C191" s="705"/>
      <c r="D191" s="706"/>
      <c r="E191" s="707"/>
      <c r="F191" s="708"/>
    </row>
    <row r="192" spans="1:6" s="644" customFormat="1">
      <c r="A192" s="705"/>
      <c r="B192" s="610"/>
      <c r="C192" s="705"/>
      <c r="D192" s="706"/>
      <c r="E192" s="707"/>
      <c r="F192" s="708"/>
    </row>
    <row r="193" spans="1:6" s="688" customFormat="1">
      <c r="A193" s="705"/>
      <c r="B193" s="610"/>
      <c r="C193" s="705"/>
      <c r="D193" s="706"/>
      <c r="E193" s="707"/>
      <c r="F193" s="708"/>
    </row>
    <row r="194" spans="1:6" s="644" customFormat="1">
      <c r="A194" s="705"/>
      <c r="B194" s="610"/>
      <c r="C194" s="705"/>
      <c r="D194" s="706"/>
      <c r="E194" s="707"/>
      <c r="F194" s="708"/>
    </row>
    <row r="195" spans="1:6" s="688" customFormat="1">
      <c r="A195" s="705"/>
      <c r="B195" s="610"/>
      <c r="C195" s="705"/>
      <c r="D195" s="706"/>
      <c r="E195" s="707"/>
      <c r="F195" s="708"/>
    </row>
    <row r="196" spans="1:6" s="644" customFormat="1">
      <c r="A196" s="705"/>
      <c r="B196" s="610"/>
      <c r="C196" s="705"/>
      <c r="D196" s="706"/>
      <c r="E196" s="707"/>
      <c r="F196" s="708"/>
    </row>
    <row r="197" spans="1:6" s="644" customFormat="1">
      <c r="A197" s="705"/>
      <c r="B197" s="610"/>
      <c r="C197" s="705"/>
      <c r="D197" s="706"/>
      <c r="E197" s="707"/>
      <c r="F197" s="708"/>
    </row>
    <row r="198" spans="1:6" s="644" customFormat="1">
      <c r="A198" s="705"/>
      <c r="B198" s="610"/>
      <c r="C198" s="705"/>
      <c r="D198" s="706"/>
      <c r="E198" s="707"/>
      <c r="F198" s="708"/>
    </row>
    <row r="199" spans="1:6" s="688" customFormat="1">
      <c r="A199" s="705"/>
      <c r="B199" s="610"/>
      <c r="C199" s="705"/>
      <c r="D199" s="706"/>
      <c r="E199" s="707"/>
      <c r="F199" s="708"/>
    </row>
    <row r="200" spans="1:6" s="644" customFormat="1">
      <c r="A200" s="705"/>
      <c r="B200" s="610"/>
      <c r="C200" s="705"/>
      <c r="D200" s="706"/>
      <c r="E200" s="707"/>
      <c r="F200" s="708"/>
    </row>
    <row r="201" spans="1:6" s="688" customFormat="1">
      <c r="A201" s="705"/>
      <c r="B201" s="610"/>
      <c r="C201" s="705"/>
      <c r="D201" s="706"/>
      <c r="E201" s="707"/>
      <c r="F201" s="708"/>
    </row>
    <row r="202" spans="1:6" s="644" customFormat="1">
      <c r="A202" s="705"/>
      <c r="B202" s="610"/>
      <c r="C202" s="705"/>
      <c r="D202" s="706"/>
      <c r="E202" s="707"/>
      <c r="F202" s="708"/>
    </row>
    <row r="203" spans="1:6" s="644" customFormat="1" ht="13.5" customHeight="1">
      <c r="A203" s="705"/>
      <c r="B203" s="610"/>
      <c r="C203" s="705"/>
      <c r="D203" s="706"/>
      <c r="E203" s="707"/>
      <c r="F203" s="708"/>
    </row>
    <row r="204" spans="1:6" s="688" customFormat="1">
      <c r="A204" s="705"/>
      <c r="B204" s="610"/>
      <c r="C204" s="705"/>
      <c r="D204" s="706"/>
      <c r="E204" s="707"/>
      <c r="F204" s="708"/>
    </row>
    <row r="205" spans="1:6" s="644" customFormat="1">
      <c r="A205" s="705"/>
      <c r="B205" s="610"/>
      <c r="C205" s="705"/>
      <c r="D205" s="706"/>
      <c r="E205" s="707"/>
      <c r="F205" s="708"/>
    </row>
    <row r="206" spans="1:6" s="644" customFormat="1">
      <c r="A206" s="705"/>
      <c r="B206" s="610"/>
      <c r="C206" s="705"/>
      <c r="D206" s="706"/>
      <c r="E206" s="707"/>
      <c r="F206" s="708"/>
    </row>
    <row r="207" spans="1:6" s="644" customFormat="1">
      <c r="A207" s="705"/>
      <c r="B207" s="610"/>
      <c r="C207" s="705"/>
      <c r="D207" s="706"/>
      <c r="E207" s="707"/>
      <c r="F207" s="708"/>
    </row>
    <row r="208" spans="1:6" s="644" customFormat="1">
      <c r="A208" s="705"/>
      <c r="B208" s="610"/>
      <c r="C208" s="705"/>
      <c r="D208" s="706"/>
      <c r="E208" s="707"/>
      <c r="F208" s="708"/>
    </row>
    <row r="209" spans="1:6" s="644" customFormat="1">
      <c r="A209" s="705"/>
      <c r="B209" s="610"/>
      <c r="C209" s="705"/>
      <c r="D209" s="706"/>
      <c r="E209" s="707"/>
      <c r="F209" s="708"/>
    </row>
    <row r="210" spans="1:6" s="688" customFormat="1">
      <c r="A210" s="705"/>
      <c r="B210" s="610"/>
      <c r="C210" s="705"/>
      <c r="D210" s="706"/>
      <c r="E210" s="707"/>
      <c r="F210" s="708"/>
    </row>
    <row r="211" spans="1:6" s="644" customFormat="1">
      <c r="A211" s="705"/>
      <c r="B211" s="610"/>
      <c r="C211" s="705"/>
      <c r="D211" s="706"/>
      <c r="E211" s="707"/>
      <c r="F211" s="708"/>
    </row>
    <row r="212" spans="1:6" s="688" customFormat="1">
      <c r="A212" s="705"/>
      <c r="B212" s="610"/>
      <c r="C212" s="705"/>
      <c r="D212" s="706"/>
      <c r="E212" s="707"/>
      <c r="F212" s="708"/>
    </row>
    <row r="213" spans="1:6" s="644" customFormat="1">
      <c r="A213" s="705"/>
      <c r="B213" s="610"/>
      <c r="C213" s="705"/>
      <c r="D213" s="706"/>
      <c r="E213" s="707"/>
      <c r="F213" s="708"/>
    </row>
    <row r="214" spans="1:6" s="644" customFormat="1">
      <c r="A214" s="705"/>
      <c r="B214" s="610"/>
      <c r="C214" s="705"/>
      <c r="D214" s="706"/>
      <c r="E214" s="707"/>
      <c r="F214" s="708"/>
    </row>
    <row r="215" spans="1:6" s="644" customFormat="1">
      <c r="A215" s="705"/>
      <c r="B215" s="610"/>
      <c r="C215" s="705"/>
      <c r="D215" s="706"/>
      <c r="E215" s="707"/>
      <c r="F215" s="708"/>
    </row>
    <row r="216" spans="1:6" s="688" customFormat="1">
      <c r="A216" s="705"/>
      <c r="B216" s="610"/>
      <c r="C216" s="705"/>
      <c r="D216" s="706"/>
      <c r="E216" s="707"/>
      <c r="F216" s="708"/>
    </row>
    <row r="217" spans="1:6" s="644" customFormat="1">
      <c r="A217" s="705"/>
      <c r="B217" s="610"/>
      <c r="C217" s="705"/>
      <c r="D217" s="706"/>
      <c r="E217" s="707"/>
      <c r="F217" s="708"/>
    </row>
    <row r="218" spans="1:6" s="688" customFormat="1">
      <c r="A218" s="705"/>
      <c r="B218" s="610"/>
      <c r="C218" s="705"/>
      <c r="D218" s="706"/>
      <c r="E218" s="707"/>
      <c r="F218" s="708"/>
    </row>
    <row r="219" spans="1:6" s="644" customFormat="1">
      <c r="A219" s="705"/>
      <c r="B219" s="610"/>
      <c r="C219" s="705"/>
      <c r="D219" s="706"/>
      <c r="E219" s="707"/>
      <c r="F219" s="708"/>
    </row>
    <row r="220" spans="1:6" s="644" customFormat="1">
      <c r="A220" s="705"/>
      <c r="B220" s="610"/>
      <c r="C220" s="705"/>
      <c r="D220" s="706"/>
      <c r="E220" s="707"/>
      <c r="F220" s="708"/>
    </row>
    <row r="221" spans="1:6" s="644" customFormat="1">
      <c r="A221" s="705"/>
      <c r="B221" s="610"/>
      <c r="C221" s="705"/>
      <c r="D221" s="706"/>
      <c r="E221" s="707"/>
      <c r="F221" s="708"/>
    </row>
    <row r="222" spans="1:6" s="688" customFormat="1">
      <c r="A222" s="705"/>
      <c r="B222" s="610"/>
      <c r="C222" s="705"/>
      <c r="D222" s="706"/>
      <c r="E222" s="707"/>
      <c r="F222" s="708"/>
    </row>
    <row r="223" spans="1:6" s="644" customFormat="1">
      <c r="A223" s="705"/>
      <c r="B223" s="610"/>
      <c r="C223" s="705"/>
      <c r="D223" s="706"/>
      <c r="E223" s="707"/>
      <c r="F223" s="708"/>
    </row>
    <row r="224" spans="1:6" s="688" customFormat="1">
      <c r="A224" s="705"/>
      <c r="B224" s="610"/>
      <c r="C224" s="705"/>
      <c r="D224" s="706"/>
      <c r="E224" s="707"/>
      <c r="F224" s="708"/>
    </row>
    <row r="225" spans="1:6" s="644" customFormat="1">
      <c r="A225" s="705"/>
      <c r="B225" s="610"/>
      <c r="C225" s="705"/>
      <c r="D225" s="706"/>
      <c r="E225" s="707"/>
      <c r="F225" s="708"/>
    </row>
    <row r="226" spans="1:6" s="688" customFormat="1">
      <c r="A226" s="705"/>
      <c r="B226" s="610"/>
      <c r="C226" s="705"/>
      <c r="D226" s="706"/>
      <c r="E226" s="707"/>
      <c r="F226" s="708"/>
    </row>
    <row r="227" spans="1:6" s="644" customFormat="1">
      <c r="A227" s="705"/>
      <c r="B227" s="610"/>
      <c r="C227" s="705"/>
      <c r="D227" s="706"/>
      <c r="E227" s="707"/>
      <c r="F227" s="708"/>
    </row>
    <row r="228" spans="1:6" s="688" customFormat="1">
      <c r="A228" s="705"/>
      <c r="B228" s="610"/>
      <c r="C228" s="705"/>
      <c r="D228" s="706"/>
      <c r="E228" s="707"/>
      <c r="F228" s="708"/>
    </row>
    <row r="229" spans="1:6" s="644" customFormat="1">
      <c r="A229" s="705"/>
      <c r="B229" s="610"/>
      <c r="C229" s="705"/>
      <c r="D229" s="706"/>
      <c r="E229" s="707"/>
      <c r="F229" s="708"/>
    </row>
    <row r="230" spans="1:6" s="644" customFormat="1">
      <c r="A230" s="705"/>
      <c r="B230" s="610"/>
      <c r="C230" s="705"/>
      <c r="D230" s="706"/>
      <c r="E230" s="707"/>
      <c r="F230" s="708"/>
    </row>
    <row r="231" spans="1:6" s="644" customFormat="1">
      <c r="A231" s="705"/>
      <c r="B231" s="610"/>
      <c r="C231" s="705"/>
      <c r="D231" s="706"/>
      <c r="E231" s="707"/>
      <c r="F231" s="708"/>
    </row>
    <row r="232" spans="1:6" s="644" customFormat="1">
      <c r="A232" s="705"/>
      <c r="B232" s="610"/>
      <c r="C232" s="705"/>
      <c r="D232" s="706"/>
      <c r="E232" s="707"/>
      <c r="F232" s="708"/>
    </row>
    <row r="233" spans="1:6" s="644" customFormat="1">
      <c r="A233" s="705"/>
      <c r="B233" s="610"/>
      <c r="C233" s="705"/>
      <c r="D233" s="706"/>
      <c r="E233" s="707"/>
      <c r="F233" s="708"/>
    </row>
    <row r="234" spans="1:6" s="688" customFormat="1">
      <c r="A234" s="705"/>
      <c r="B234" s="610"/>
      <c r="C234" s="705"/>
      <c r="D234" s="706"/>
      <c r="E234" s="707"/>
      <c r="F234" s="708"/>
    </row>
    <row r="235" spans="1:6" s="644" customFormat="1">
      <c r="A235" s="705"/>
      <c r="B235" s="610"/>
      <c r="C235" s="705"/>
      <c r="D235" s="706"/>
      <c r="E235" s="707"/>
      <c r="F235" s="708"/>
    </row>
    <row r="236" spans="1:6" s="688" customFormat="1">
      <c r="A236" s="705"/>
      <c r="B236" s="610"/>
      <c r="C236" s="705"/>
      <c r="D236" s="706"/>
      <c r="E236" s="707"/>
      <c r="F236" s="708"/>
    </row>
    <row r="237" spans="1:6" s="644" customFormat="1">
      <c r="A237" s="705"/>
      <c r="B237" s="610"/>
      <c r="C237" s="705"/>
      <c r="D237" s="706"/>
      <c r="E237" s="707"/>
      <c r="F237" s="708"/>
    </row>
    <row r="238" spans="1:6" s="688" customFormat="1">
      <c r="A238" s="705"/>
      <c r="B238" s="610"/>
      <c r="C238" s="705"/>
      <c r="D238" s="706"/>
      <c r="E238" s="707"/>
      <c r="F238" s="708"/>
    </row>
    <row r="239" spans="1:6" s="644" customFormat="1">
      <c r="A239" s="705"/>
      <c r="B239" s="610"/>
      <c r="C239" s="705"/>
      <c r="D239" s="706"/>
      <c r="E239" s="707"/>
      <c r="F239" s="708"/>
    </row>
    <row r="240" spans="1:6" s="688" customFormat="1">
      <c r="A240" s="705"/>
      <c r="B240" s="610"/>
      <c r="C240" s="705"/>
      <c r="D240" s="706"/>
      <c r="E240" s="707"/>
      <c r="F240" s="708"/>
    </row>
    <row r="241" spans="1:6" s="644" customFormat="1">
      <c r="A241" s="705"/>
      <c r="B241" s="610"/>
      <c r="C241" s="705"/>
      <c r="D241" s="706"/>
      <c r="E241" s="707"/>
      <c r="F241" s="708"/>
    </row>
    <row r="242" spans="1:6" s="644" customFormat="1">
      <c r="A242" s="705"/>
      <c r="B242" s="610"/>
      <c r="C242" s="705"/>
      <c r="D242" s="706"/>
      <c r="E242" s="707"/>
      <c r="F242" s="708"/>
    </row>
    <row r="243" spans="1:6" s="644" customFormat="1">
      <c r="A243" s="705"/>
      <c r="B243" s="610"/>
      <c r="C243" s="705"/>
      <c r="D243" s="706"/>
      <c r="E243" s="707"/>
      <c r="F243" s="708"/>
    </row>
    <row r="244" spans="1:6" s="644" customFormat="1">
      <c r="A244" s="705"/>
      <c r="B244" s="610"/>
      <c r="C244" s="705"/>
      <c r="D244" s="706"/>
      <c r="E244" s="707"/>
      <c r="F244" s="708"/>
    </row>
    <row r="245" spans="1:6" s="644" customFormat="1">
      <c r="A245" s="705"/>
      <c r="B245" s="610"/>
      <c r="C245" s="705"/>
      <c r="D245" s="706"/>
      <c r="E245" s="707"/>
      <c r="F245" s="708"/>
    </row>
    <row r="246" spans="1:6" s="688" customFormat="1">
      <c r="A246" s="705"/>
      <c r="B246" s="610"/>
      <c r="C246" s="705"/>
      <c r="D246" s="706"/>
      <c r="E246" s="707"/>
      <c r="F246" s="708"/>
    </row>
    <row r="247" spans="1:6" s="644" customFormat="1">
      <c r="A247" s="705"/>
      <c r="B247" s="610"/>
      <c r="C247" s="705"/>
      <c r="D247" s="706"/>
      <c r="E247" s="707"/>
      <c r="F247" s="708"/>
    </row>
    <row r="248" spans="1:6" s="644" customFormat="1">
      <c r="A248" s="705"/>
      <c r="B248" s="610"/>
      <c r="C248" s="705"/>
      <c r="D248" s="706"/>
      <c r="E248" s="707"/>
      <c r="F248" s="708"/>
    </row>
    <row r="249" spans="1:6" s="644" customFormat="1">
      <c r="A249" s="705"/>
      <c r="B249" s="610"/>
      <c r="C249" s="705"/>
      <c r="D249" s="706"/>
      <c r="E249" s="707"/>
      <c r="F249" s="708"/>
    </row>
    <row r="250" spans="1:6" s="688" customFormat="1">
      <c r="A250" s="705"/>
      <c r="B250" s="610"/>
      <c r="C250" s="705"/>
      <c r="D250" s="706"/>
      <c r="E250" s="707"/>
      <c r="F250" s="708"/>
    </row>
    <row r="251" spans="1:6" s="644" customFormat="1">
      <c r="A251" s="705"/>
      <c r="B251" s="610"/>
      <c r="C251" s="705"/>
      <c r="D251" s="706"/>
      <c r="E251" s="707"/>
      <c r="F251" s="708"/>
    </row>
    <row r="252" spans="1:6" s="644" customFormat="1" ht="13.5" customHeight="1">
      <c r="A252" s="705"/>
      <c r="B252" s="610"/>
      <c r="C252" s="705"/>
      <c r="D252" s="706"/>
      <c r="E252" s="707"/>
      <c r="F252" s="708"/>
    </row>
    <row r="253" spans="1:6" s="688" customFormat="1">
      <c r="A253" s="705"/>
      <c r="B253" s="610"/>
      <c r="C253" s="705"/>
      <c r="D253" s="706"/>
      <c r="E253" s="707"/>
      <c r="F253" s="708"/>
    </row>
    <row r="254" spans="1:6" s="644" customFormat="1">
      <c r="A254" s="705"/>
      <c r="B254" s="610"/>
      <c r="C254" s="705"/>
      <c r="D254" s="706"/>
      <c r="E254" s="707"/>
      <c r="F254" s="708"/>
    </row>
    <row r="255" spans="1:6" s="644" customFormat="1">
      <c r="A255" s="705"/>
      <c r="B255" s="610"/>
      <c r="C255" s="705"/>
      <c r="D255" s="706"/>
      <c r="E255" s="707"/>
      <c r="F255" s="708"/>
    </row>
    <row r="256" spans="1:6" s="644" customFormat="1">
      <c r="A256" s="705"/>
      <c r="B256" s="610"/>
      <c r="C256" s="705"/>
      <c r="D256" s="706"/>
      <c r="E256" s="707"/>
      <c r="F256" s="708"/>
    </row>
    <row r="257" spans="1:6" s="644" customFormat="1">
      <c r="A257" s="705"/>
      <c r="B257" s="610"/>
      <c r="C257" s="705"/>
      <c r="D257" s="706"/>
      <c r="E257" s="707"/>
      <c r="F257" s="708"/>
    </row>
    <row r="258" spans="1:6" s="644" customFormat="1">
      <c r="A258" s="705"/>
      <c r="B258" s="610"/>
      <c r="C258" s="705"/>
      <c r="D258" s="706"/>
      <c r="E258" s="707"/>
      <c r="F258" s="708"/>
    </row>
    <row r="259" spans="1:6" s="688" customFormat="1">
      <c r="A259" s="705"/>
      <c r="B259" s="610"/>
      <c r="C259" s="705"/>
      <c r="D259" s="706"/>
      <c r="E259" s="707"/>
      <c r="F259" s="708"/>
    </row>
    <row r="260" spans="1:6" s="644" customFormat="1">
      <c r="A260" s="705"/>
      <c r="B260" s="610"/>
      <c r="C260" s="705"/>
      <c r="D260" s="706"/>
      <c r="E260" s="707"/>
      <c r="F260" s="708"/>
    </row>
    <row r="261" spans="1:6" s="688" customFormat="1">
      <c r="A261" s="705"/>
      <c r="B261" s="610"/>
      <c r="C261" s="705"/>
      <c r="D261" s="706"/>
      <c r="E261" s="707"/>
      <c r="F261" s="708"/>
    </row>
    <row r="262" spans="1:6" s="644" customFormat="1">
      <c r="A262" s="705"/>
      <c r="B262" s="610"/>
      <c r="C262" s="705"/>
      <c r="D262" s="706"/>
      <c r="E262" s="707"/>
      <c r="F262" s="708"/>
    </row>
    <row r="263" spans="1:6" s="688" customFormat="1">
      <c r="A263" s="705"/>
      <c r="B263" s="610"/>
      <c r="C263" s="705"/>
      <c r="D263" s="706"/>
      <c r="E263" s="707"/>
      <c r="F263" s="708"/>
    </row>
    <row r="264" spans="1:6" s="644" customFormat="1">
      <c r="A264" s="705"/>
      <c r="B264" s="610"/>
      <c r="C264" s="705"/>
      <c r="D264" s="706"/>
      <c r="E264" s="707"/>
      <c r="F264" s="708"/>
    </row>
    <row r="265" spans="1:6" s="688" customFormat="1">
      <c r="A265" s="705"/>
      <c r="B265" s="610"/>
      <c r="C265" s="705"/>
      <c r="D265" s="706"/>
      <c r="E265" s="707"/>
      <c r="F265" s="708"/>
    </row>
    <row r="266" spans="1:6" s="644" customFormat="1">
      <c r="A266" s="705"/>
      <c r="B266" s="610"/>
      <c r="C266" s="705"/>
      <c r="D266" s="706"/>
      <c r="E266" s="707"/>
      <c r="F266" s="708"/>
    </row>
    <row r="267" spans="1:6" s="688" customFormat="1">
      <c r="A267" s="705"/>
      <c r="B267" s="610"/>
      <c r="C267" s="705"/>
      <c r="D267" s="706"/>
      <c r="E267" s="707"/>
      <c r="F267" s="708"/>
    </row>
    <row r="268" spans="1:6" s="644" customFormat="1">
      <c r="A268" s="705"/>
      <c r="B268" s="610"/>
      <c r="C268" s="705"/>
      <c r="D268" s="706"/>
      <c r="E268" s="707"/>
      <c r="F268" s="708"/>
    </row>
    <row r="269" spans="1:6" s="644" customFormat="1">
      <c r="A269" s="705"/>
      <c r="B269" s="610"/>
      <c r="C269" s="705"/>
      <c r="D269" s="706"/>
      <c r="E269" s="707"/>
      <c r="F269" s="708"/>
    </row>
    <row r="270" spans="1:6" s="644" customFormat="1">
      <c r="A270" s="705"/>
      <c r="B270" s="610"/>
      <c r="C270" s="705"/>
      <c r="D270" s="706"/>
      <c r="E270" s="707"/>
      <c r="F270" s="708"/>
    </row>
    <row r="271" spans="1:6" s="644" customFormat="1">
      <c r="A271" s="705"/>
      <c r="B271" s="610"/>
      <c r="C271" s="705"/>
      <c r="D271" s="706"/>
      <c r="E271" s="707"/>
      <c r="F271" s="708"/>
    </row>
    <row r="272" spans="1:6" s="644" customFormat="1">
      <c r="A272" s="705"/>
      <c r="B272" s="610"/>
      <c r="C272" s="705"/>
      <c r="D272" s="706"/>
      <c r="E272" s="707"/>
      <c r="F272" s="708"/>
    </row>
    <row r="273" spans="1:6" s="688" customFormat="1">
      <c r="A273" s="705"/>
      <c r="B273" s="610"/>
      <c r="C273" s="705"/>
      <c r="D273" s="706"/>
      <c r="E273" s="707"/>
      <c r="F273" s="708"/>
    </row>
    <row r="274" spans="1:6" s="644" customFormat="1">
      <c r="A274" s="705"/>
      <c r="B274" s="610"/>
      <c r="C274" s="705"/>
      <c r="D274" s="706"/>
      <c r="E274" s="707"/>
      <c r="F274" s="708"/>
    </row>
    <row r="275" spans="1:6" s="644" customFormat="1">
      <c r="A275" s="705"/>
      <c r="B275" s="610"/>
      <c r="C275" s="705"/>
      <c r="D275" s="706"/>
      <c r="E275" s="707"/>
      <c r="F275" s="708"/>
    </row>
    <row r="276" spans="1:6" s="644" customFormat="1">
      <c r="A276" s="705"/>
      <c r="B276" s="610"/>
      <c r="C276" s="705"/>
      <c r="D276" s="706"/>
      <c r="E276" s="707"/>
      <c r="F276" s="708"/>
    </row>
    <row r="277" spans="1:6" s="644" customFormat="1">
      <c r="A277" s="705"/>
      <c r="B277" s="610"/>
      <c r="C277" s="705"/>
      <c r="D277" s="706"/>
      <c r="E277" s="707"/>
      <c r="F277" s="708"/>
    </row>
  </sheetData>
  <mergeCells count="8">
    <mergeCell ref="A103:E103"/>
    <mergeCell ref="A150:E150"/>
    <mergeCell ref="A190:E190"/>
    <mergeCell ref="A1:F1"/>
    <mergeCell ref="A3:F3"/>
    <mergeCell ref="A5:F5"/>
    <mergeCell ref="A37:E37"/>
    <mergeCell ref="A74:E74"/>
  </mergeCells>
  <printOptions horizontalCentered="1"/>
  <pageMargins left="0.7" right="0.5" top="0.7" bottom="0.5" header="0.31496062992126" footer="0.31496062992126"/>
  <pageSetup paperSize="9" scale="71" orientation="portrait" horizontalDpi="4294967292" verticalDpi="4294967293" r:id="rId1"/>
  <headerFooter alignWithMargins="0">
    <oddFooter>&amp;CPage &amp;P of &amp;N&amp;RBill No. 5.1</oddFooter>
  </headerFooter>
  <rowBreaks count="4" manualBreakCount="4">
    <brk id="37" max="5" man="1"/>
    <brk id="74" max="5" man="1"/>
    <brk id="103" max="5" man="1"/>
    <brk id="150"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A234E-9A16-4A91-AA35-7AAC94209178}">
  <dimension ref="A1:C21"/>
  <sheetViews>
    <sheetView view="pageBreakPreview" zoomScaleSheetLayoutView="100" workbookViewId="0">
      <selection activeCell="C27" sqref="C27"/>
    </sheetView>
  </sheetViews>
  <sheetFormatPr defaultColWidth="9.1328125" defaultRowHeight="12.75"/>
  <cols>
    <col min="1" max="1" width="7.6640625" style="399" customWidth="1"/>
    <col min="2" max="2" width="68.19921875" style="399" customWidth="1"/>
    <col min="3" max="3" width="24.86328125" style="420" customWidth="1"/>
    <col min="4" max="4" width="9.1328125" style="399" customWidth="1"/>
    <col min="5" max="251" width="9.1328125" style="399"/>
    <col min="252" max="252" width="7.6640625" style="399" customWidth="1"/>
    <col min="253" max="253" width="52.46484375" style="399" customWidth="1"/>
    <col min="254" max="254" width="12.1328125" style="399" customWidth="1"/>
    <col min="255" max="255" width="22" style="399" customWidth="1"/>
    <col min="256" max="257" width="0" style="399" hidden="1" customWidth="1"/>
    <col min="258" max="507" width="9.1328125" style="399"/>
    <col min="508" max="508" width="7.6640625" style="399" customWidth="1"/>
    <col min="509" max="509" width="52.46484375" style="399" customWidth="1"/>
    <col min="510" max="510" width="12.1328125" style="399" customWidth="1"/>
    <col min="511" max="511" width="22" style="399" customWidth="1"/>
    <col min="512" max="513" width="0" style="399" hidden="1" customWidth="1"/>
    <col min="514" max="763" width="9.1328125" style="399"/>
    <col min="764" max="764" width="7.6640625" style="399" customWidth="1"/>
    <col min="765" max="765" width="52.46484375" style="399" customWidth="1"/>
    <col min="766" max="766" width="12.1328125" style="399" customWidth="1"/>
    <col min="767" max="767" width="22" style="399" customWidth="1"/>
    <col min="768" max="769" width="0" style="399" hidden="1" customWidth="1"/>
    <col min="770" max="1019" width="9.1328125" style="399"/>
    <col min="1020" max="1020" width="7.6640625" style="399" customWidth="1"/>
    <col min="1021" max="1021" width="52.46484375" style="399" customWidth="1"/>
    <col min="1022" max="1022" width="12.1328125" style="399" customWidth="1"/>
    <col min="1023" max="1023" width="22" style="399" customWidth="1"/>
    <col min="1024" max="1025" width="0" style="399" hidden="1" customWidth="1"/>
    <col min="1026" max="1275" width="9.1328125" style="399"/>
    <col min="1276" max="1276" width="7.6640625" style="399" customWidth="1"/>
    <col min="1277" max="1277" width="52.46484375" style="399" customWidth="1"/>
    <col min="1278" max="1278" width="12.1328125" style="399" customWidth="1"/>
    <col min="1279" max="1279" width="22" style="399" customWidth="1"/>
    <col min="1280" max="1281" width="0" style="399" hidden="1" customWidth="1"/>
    <col min="1282" max="1531" width="9.1328125" style="399"/>
    <col min="1532" max="1532" width="7.6640625" style="399" customWidth="1"/>
    <col min="1533" max="1533" width="52.46484375" style="399" customWidth="1"/>
    <col min="1534" max="1534" width="12.1328125" style="399" customWidth="1"/>
    <col min="1535" max="1535" width="22" style="399" customWidth="1"/>
    <col min="1536" max="1537" width="0" style="399" hidden="1" customWidth="1"/>
    <col min="1538" max="1787" width="9.1328125" style="399"/>
    <col min="1788" max="1788" width="7.6640625" style="399" customWidth="1"/>
    <col min="1789" max="1789" width="52.46484375" style="399" customWidth="1"/>
    <col min="1790" max="1790" width="12.1328125" style="399" customWidth="1"/>
    <col min="1791" max="1791" width="22" style="399" customWidth="1"/>
    <col min="1792" max="1793" width="0" style="399" hidden="1" customWidth="1"/>
    <col min="1794" max="2043" width="9.1328125" style="399"/>
    <col min="2044" max="2044" width="7.6640625" style="399" customWidth="1"/>
    <col min="2045" max="2045" width="52.46484375" style="399" customWidth="1"/>
    <col min="2046" max="2046" width="12.1328125" style="399" customWidth="1"/>
    <col min="2047" max="2047" width="22" style="399" customWidth="1"/>
    <col min="2048" max="2049" width="0" style="399" hidden="1" customWidth="1"/>
    <col min="2050" max="2299" width="9.1328125" style="399"/>
    <col min="2300" max="2300" width="7.6640625" style="399" customWidth="1"/>
    <col min="2301" max="2301" width="52.46484375" style="399" customWidth="1"/>
    <col min="2302" max="2302" width="12.1328125" style="399" customWidth="1"/>
    <col min="2303" max="2303" width="22" style="399" customWidth="1"/>
    <col min="2304" max="2305" width="0" style="399" hidden="1" customWidth="1"/>
    <col min="2306" max="2555" width="9.1328125" style="399"/>
    <col min="2556" max="2556" width="7.6640625" style="399" customWidth="1"/>
    <col min="2557" max="2557" width="52.46484375" style="399" customWidth="1"/>
    <col min="2558" max="2558" width="12.1328125" style="399" customWidth="1"/>
    <col min="2559" max="2559" width="22" style="399" customWidth="1"/>
    <col min="2560" max="2561" width="0" style="399" hidden="1" customWidth="1"/>
    <col min="2562" max="2811" width="9.1328125" style="399"/>
    <col min="2812" max="2812" width="7.6640625" style="399" customWidth="1"/>
    <col min="2813" max="2813" width="52.46484375" style="399" customWidth="1"/>
    <col min="2814" max="2814" width="12.1328125" style="399" customWidth="1"/>
    <col min="2815" max="2815" width="22" style="399" customWidth="1"/>
    <col min="2816" max="2817" width="0" style="399" hidden="1" customWidth="1"/>
    <col min="2818" max="3067" width="9.1328125" style="399"/>
    <col min="3068" max="3068" width="7.6640625" style="399" customWidth="1"/>
    <col min="3069" max="3069" width="52.46484375" style="399" customWidth="1"/>
    <col min="3070" max="3070" width="12.1328125" style="399" customWidth="1"/>
    <col min="3071" max="3071" width="22" style="399" customWidth="1"/>
    <col min="3072" max="3073" width="0" style="399" hidden="1" customWidth="1"/>
    <col min="3074" max="3323" width="9.1328125" style="399"/>
    <col min="3324" max="3324" width="7.6640625" style="399" customWidth="1"/>
    <col min="3325" max="3325" width="52.46484375" style="399" customWidth="1"/>
    <col min="3326" max="3326" width="12.1328125" style="399" customWidth="1"/>
    <col min="3327" max="3327" width="22" style="399" customWidth="1"/>
    <col min="3328" max="3329" width="0" style="399" hidden="1" customWidth="1"/>
    <col min="3330" max="3579" width="9.1328125" style="399"/>
    <col min="3580" max="3580" width="7.6640625" style="399" customWidth="1"/>
    <col min="3581" max="3581" width="52.46484375" style="399" customWidth="1"/>
    <col min="3582" max="3582" width="12.1328125" style="399" customWidth="1"/>
    <col min="3583" max="3583" width="22" style="399" customWidth="1"/>
    <col min="3584" max="3585" width="0" style="399" hidden="1" customWidth="1"/>
    <col min="3586" max="3835" width="9.1328125" style="399"/>
    <col min="3836" max="3836" width="7.6640625" style="399" customWidth="1"/>
    <col min="3837" max="3837" width="52.46484375" style="399" customWidth="1"/>
    <col min="3838" max="3838" width="12.1328125" style="399" customWidth="1"/>
    <col min="3839" max="3839" width="22" style="399" customWidth="1"/>
    <col min="3840" max="3841" width="0" style="399" hidden="1" customWidth="1"/>
    <col min="3842" max="4091" width="9.1328125" style="399"/>
    <col min="4092" max="4092" width="7.6640625" style="399" customWidth="1"/>
    <col min="4093" max="4093" width="52.46484375" style="399" customWidth="1"/>
    <col min="4094" max="4094" width="12.1328125" style="399" customWidth="1"/>
    <col min="4095" max="4095" width="22" style="399" customWidth="1"/>
    <col min="4096" max="4097" width="0" style="399" hidden="1" customWidth="1"/>
    <col min="4098" max="4347" width="9.1328125" style="399"/>
    <col min="4348" max="4348" width="7.6640625" style="399" customWidth="1"/>
    <col min="4349" max="4349" width="52.46484375" style="399" customWidth="1"/>
    <col min="4350" max="4350" width="12.1328125" style="399" customWidth="1"/>
    <col min="4351" max="4351" width="22" style="399" customWidth="1"/>
    <col min="4352" max="4353" width="0" style="399" hidden="1" customWidth="1"/>
    <col min="4354" max="4603" width="9.1328125" style="399"/>
    <col min="4604" max="4604" width="7.6640625" style="399" customWidth="1"/>
    <col min="4605" max="4605" width="52.46484375" style="399" customWidth="1"/>
    <col min="4606" max="4606" width="12.1328125" style="399" customWidth="1"/>
    <col min="4607" max="4607" width="22" style="399" customWidth="1"/>
    <col min="4608" max="4609" width="0" style="399" hidden="1" customWidth="1"/>
    <col min="4610" max="4859" width="9.1328125" style="399"/>
    <col min="4860" max="4860" width="7.6640625" style="399" customWidth="1"/>
    <col min="4861" max="4861" width="52.46484375" style="399" customWidth="1"/>
    <col min="4862" max="4862" width="12.1328125" style="399" customWidth="1"/>
    <col min="4863" max="4863" width="22" style="399" customWidth="1"/>
    <col min="4864" max="4865" width="0" style="399" hidden="1" customWidth="1"/>
    <col min="4866" max="5115" width="9.1328125" style="399"/>
    <col min="5116" max="5116" width="7.6640625" style="399" customWidth="1"/>
    <col min="5117" max="5117" width="52.46484375" style="399" customWidth="1"/>
    <col min="5118" max="5118" width="12.1328125" style="399" customWidth="1"/>
    <col min="5119" max="5119" width="22" style="399" customWidth="1"/>
    <col min="5120" max="5121" width="0" style="399" hidden="1" customWidth="1"/>
    <col min="5122" max="5371" width="9.1328125" style="399"/>
    <col min="5372" max="5372" width="7.6640625" style="399" customWidth="1"/>
    <col min="5373" max="5373" width="52.46484375" style="399" customWidth="1"/>
    <col min="5374" max="5374" width="12.1328125" style="399" customWidth="1"/>
    <col min="5375" max="5375" width="22" style="399" customWidth="1"/>
    <col min="5376" max="5377" width="0" style="399" hidden="1" customWidth="1"/>
    <col min="5378" max="5627" width="9.1328125" style="399"/>
    <col min="5628" max="5628" width="7.6640625" style="399" customWidth="1"/>
    <col min="5629" max="5629" width="52.46484375" style="399" customWidth="1"/>
    <col min="5630" max="5630" width="12.1328125" style="399" customWidth="1"/>
    <col min="5631" max="5631" width="22" style="399" customWidth="1"/>
    <col min="5632" max="5633" width="0" style="399" hidden="1" customWidth="1"/>
    <col min="5634" max="5883" width="9.1328125" style="399"/>
    <col min="5884" max="5884" width="7.6640625" style="399" customWidth="1"/>
    <col min="5885" max="5885" width="52.46484375" style="399" customWidth="1"/>
    <col min="5886" max="5886" width="12.1328125" style="399" customWidth="1"/>
    <col min="5887" max="5887" width="22" style="399" customWidth="1"/>
    <col min="5888" max="5889" width="0" style="399" hidden="1" customWidth="1"/>
    <col min="5890" max="6139" width="9.1328125" style="399"/>
    <col min="6140" max="6140" width="7.6640625" style="399" customWidth="1"/>
    <col min="6141" max="6141" width="52.46484375" style="399" customWidth="1"/>
    <col min="6142" max="6142" width="12.1328125" style="399" customWidth="1"/>
    <col min="6143" max="6143" width="22" style="399" customWidth="1"/>
    <col min="6144" max="6145" width="0" style="399" hidden="1" customWidth="1"/>
    <col min="6146" max="6395" width="9.1328125" style="399"/>
    <col min="6396" max="6396" width="7.6640625" style="399" customWidth="1"/>
    <col min="6397" max="6397" width="52.46484375" style="399" customWidth="1"/>
    <col min="6398" max="6398" width="12.1328125" style="399" customWidth="1"/>
    <col min="6399" max="6399" width="22" style="399" customWidth="1"/>
    <col min="6400" max="6401" width="0" style="399" hidden="1" customWidth="1"/>
    <col min="6402" max="6651" width="9.1328125" style="399"/>
    <col min="6652" max="6652" width="7.6640625" style="399" customWidth="1"/>
    <col min="6653" max="6653" width="52.46484375" style="399" customWidth="1"/>
    <col min="6654" max="6654" width="12.1328125" style="399" customWidth="1"/>
    <col min="6655" max="6655" width="22" style="399" customWidth="1"/>
    <col min="6656" max="6657" width="0" style="399" hidden="1" customWidth="1"/>
    <col min="6658" max="6907" width="9.1328125" style="399"/>
    <col min="6908" max="6908" width="7.6640625" style="399" customWidth="1"/>
    <col min="6909" max="6909" width="52.46484375" style="399" customWidth="1"/>
    <col min="6910" max="6910" width="12.1328125" style="399" customWidth="1"/>
    <col min="6911" max="6911" width="22" style="399" customWidth="1"/>
    <col min="6912" max="6913" width="0" style="399" hidden="1" customWidth="1"/>
    <col min="6914" max="7163" width="9.1328125" style="399"/>
    <col min="7164" max="7164" width="7.6640625" style="399" customWidth="1"/>
    <col min="7165" max="7165" width="52.46484375" style="399" customWidth="1"/>
    <col min="7166" max="7166" width="12.1328125" style="399" customWidth="1"/>
    <col min="7167" max="7167" width="22" style="399" customWidth="1"/>
    <col min="7168" max="7169" width="0" style="399" hidden="1" customWidth="1"/>
    <col min="7170" max="7419" width="9.1328125" style="399"/>
    <col min="7420" max="7420" width="7.6640625" style="399" customWidth="1"/>
    <col min="7421" max="7421" width="52.46484375" style="399" customWidth="1"/>
    <col min="7422" max="7422" width="12.1328125" style="399" customWidth="1"/>
    <col min="7423" max="7423" width="22" style="399" customWidth="1"/>
    <col min="7424" max="7425" width="0" style="399" hidden="1" customWidth="1"/>
    <col min="7426" max="7675" width="9.1328125" style="399"/>
    <col min="7676" max="7676" width="7.6640625" style="399" customWidth="1"/>
    <col min="7677" max="7677" width="52.46484375" style="399" customWidth="1"/>
    <col min="7678" max="7678" width="12.1328125" style="399" customWidth="1"/>
    <col min="7679" max="7679" width="22" style="399" customWidth="1"/>
    <col min="7680" max="7681" width="0" style="399" hidden="1" customWidth="1"/>
    <col min="7682" max="7931" width="9.1328125" style="399"/>
    <col min="7932" max="7932" width="7.6640625" style="399" customWidth="1"/>
    <col min="7933" max="7933" width="52.46484375" style="399" customWidth="1"/>
    <col min="7934" max="7934" width="12.1328125" style="399" customWidth="1"/>
    <col min="7935" max="7935" width="22" style="399" customWidth="1"/>
    <col min="7936" max="7937" width="0" style="399" hidden="1" customWidth="1"/>
    <col min="7938" max="8187" width="9.1328125" style="399"/>
    <col min="8188" max="8188" width="7.6640625" style="399" customWidth="1"/>
    <col min="8189" max="8189" width="52.46484375" style="399" customWidth="1"/>
    <col min="8190" max="8190" width="12.1328125" style="399" customWidth="1"/>
    <col min="8191" max="8191" width="22" style="399" customWidth="1"/>
    <col min="8192" max="8193" width="0" style="399" hidden="1" customWidth="1"/>
    <col min="8194" max="8443" width="9.1328125" style="399"/>
    <col min="8444" max="8444" width="7.6640625" style="399" customWidth="1"/>
    <col min="8445" max="8445" width="52.46484375" style="399" customWidth="1"/>
    <col min="8446" max="8446" width="12.1328125" style="399" customWidth="1"/>
    <col min="8447" max="8447" width="22" style="399" customWidth="1"/>
    <col min="8448" max="8449" width="0" style="399" hidden="1" customWidth="1"/>
    <col min="8450" max="8699" width="9.1328125" style="399"/>
    <col min="8700" max="8700" width="7.6640625" style="399" customWidth="1"/>
    <col min="8701" max="8701" width="52.46484375" style="399" customWidth="1"/>
    <col min="8702" max="8702" width="12.1328125" style="399" customWidth="1"/>
    <col min="8703" max="8703" width="22" style="399" customWidth="1"/>
    <col min="8704" max="8705" width="0" style="399" hidden="1" customWidth="1"/>
    <col min="8706" max="8955" width="9.1328125" style="399"/>
    <col min="8956" max="8956" width="7.6640625" style="399" customWidth="1"/>
    <col min="8957" max="8957" width="52.46484375" style="399" customWidth="1"/>
    <col min="8958" max="8958" width="12.1328125" style="399" customWidth="1"/>
    <col min="8959" max="8959" width="22" style="399" customWidth="1"/>
    <col min="8960" max="8961" width="0" style="399" hidden="1" customWidth="1"/>
    <col min="8962" max="9211" width="9.1328125" style="399"/>
    <col min="9212" max="9212" width="7.6640625" style="399" customWidth="1"/>
    <col min="9213" max="9213" width="52.46484375" style="399" customWidth="1"/>
    <col min="9214" max="9214" width="12.1328125" style="399" customWidth="1"/>
    <col min="9215" max="9215" width="22" style="399" customWidth="1"/>
    <col min="9216" max="9217" width="0" style="399" hidden="1" customWidth="1"/>
    <col min="9218" max="9467" width="9.1328125" style="399"/>
    <col min="9468" max="9468" width="7.6640625" style="399" customWidth="1"/>
    <col min="9469" max="9469" width="52.46484375" style="399" customWidth="1"/>
    <col min="9470" max="9470" width="12.1328125" style="399" customWidth="1"/>
    <col min="9471" max="9471" width="22" style="399" customWidth="1"/>
    <col min="9472" max="9473" width="0" style="399" hidden="1" customWidth="1"/>
    <col min="9474" max="9723" width="9.1328125" style="399"/>
    <col min="9724" max="9724" width="7.6640625" style="399" customWidth="1"/>
    <col min="9725" max="9725" width="52.46484375" style="399" customWidth="1"/>
    <col min="9726" max="9726" width="12.1328125" style="399" customWidth="1"/>
    <col min="9727" max="9727" width="22" style="399" customWidth="1"/>
    <col min="9728" max="9729" width="0" style="399" hidden="1" customWidth="1"/>
    <col min="9730" max="9979" width="9.1328125" style="399"/>
    <col min="9980" max="9980" width="7.6640625" style="399" customWidth="1"/>
    <col min="9981" max="9981" width="52.46484375" style="399" customWidth="1"/>
    <col min="9982" max="9982" width="12.1328125" style="399" customWidth="1"/>
    <col min="9983" max="9983" width="22" style="399" customWidth="1"/>
    <col min="9984" max="9985" width="0" style="399" hidden="1" customWidth="1"/>
    <col min="9986" max="10235" width="9.1328125" style="399"/>
    <col min="10236" max="10236" width="7.6640625" style="399" customWidth="1"/>
    <col min="10237" max="10237" width="52.46484375" style="399" customWidth="1"/>
    <col min="10238" max="10238" width="12.1328125" style="399" customWidth="1"/>
    <col min="10239" max="10239" width="22" style="399" customWidth="1"/>
    <col min="10240" max="10241" width="0" style="399" hidden="1" customWidth="1"/>
    <col min="10242" max="10491" width="9.1328125" style="399"/>
    <col min="10492" max="10492" width="7.6640625" style="399" customWidth="1"/>
    <col min="10493" max="10493" width="52.46484375" style="399" customWidth="1"/>
    <col min="10494" max="10494" width="12.1328125" style="399" customWidth="1"/>
    <col min="10495" max="10495" width="22" style="399" customWidth="1"/>
    <col min="10496" max="10497" width="0" style="399" hidden="1" customWidth="1"/>
    <col min="10498" max="10747" width="9.1328125" style="399"/>
    <col min="10748" max="10748" width="7.6640625" style="399" customWidth="1"/>
    <col min="10749" max="10749" width="52.46484375" style="399" customWidth="1"/>
    <col min="10750" max="10750" width="12.1328125" style="399" customWidth="1"/>
    <col min="10751" max="10751" width="22" style="399" customWidth="1"/>
    <col min="10752" max="10753" width="0" style="399" hidden="1" customWidth="1"/>
    <col min="10754" max="11003" width="9.1328125" style="399"/>
    <col min="11004" max="11004" width="7.6640625" style="399" customWidth="1"/>
    <col min="11005" max="11005" width="52.46484375" style="399" customWidth="1"/>
    <col min="11006" max="11006" width="12.1328125" style="399" customWidth="1"/>
    <col min="11007" max="11007" width="22" style="399" customWidth="1"/>
    <col min="11008" max="11009" width="0" style="399" hidden="1" customWidth="1"/>
    <col min="11010" max="11259" width="9.1328125" style="399"/>
    <col min="11260" max="11260" width="7.6640625" style="399" customWidth="1"/>
    <col min="11261" max="11261" width="52.46484375" style="399" customWidth="1"/>
    <col min="11262" max="11262" width="12.1328125" style="399" customWidth="1"/>
    <col min="11263" max="11263" width="22" style="399" customWidth="1"/>
    <col min="11264" max="11265" width="0" style="399" hidden="1" customWidth="1"/>
    <col min="11266" max="11515" width="9.1328125" style="399"/>
    <col min="11516" max="11516" width="7.6640625" style="399" customWidth="1"/>
    <col min="11517" max="11517" width="52.46484375" style="399" customWidth="1"/>
    <col min="11518" max="11518" width="12.1328125" style="399" customWidth="1"/>
    <col min="11519" max="11519" width="22" style="399" customWidth="1"/>
    <col min="11520" max="11521" width="0" style="399" hidden="1" customWidth="1"/>
    <col min="11522" max="11771" width="9.1328125" style="399"/>
    <col min="11772" max="11772" width="7.6640625" style="399" customWidth="1"/>
    <col min="11773" max="11773" width="52.46484375" style="399" customWidth="1"/>
    <col min="11774" max="11774" width="12.1328125" style="399" customWidth="1"/>
    <col min="11775" max="11775" width="22" style="399" customWidth="1"/>
    <col min="11776" max="11777" width="0" style="399" hidden="1" customWidth="1"/>
    <col min="11778" max="12027" width="9.1328125" style="399"/>
    <col min="12028" max="12028" width="7.6640625" style="399" customWidth="1"/>
    <col min="12029" max="12029" width="52.46484375" style="399" customWidth="1"/>
    <col min="12030" max="12030" width="12.1328125" style="399" customWidth="1"/>
    <col min="12031" max="12031" width="22" style="399" customWidth="1"/>
    <col min="12032" max="12033" width="0" style="399" hidden="1" customWidth="1"/>
    <col min="12034" max="12283" width="9.1328125" style="399"/>
    <col min="12284" max="12284" width="7.6640625" style="399" customWidth="1"/>
    <col min="12285" max="12285" width="52.46484375" style="399" customWidth="1"/>
    <col min="12286" max="12286" width="12.1328125" style="399" customWidth="1"/>
    <col min="12287" max="12287" width="22" style="399" customWidth="1"/>
    <col min="12288" max="12289" width="0" style="399" hidden="1" customWidth="1"/>
    <col min="12290" max="12539" width="9.1328125" style="399"/>
    <col min="12540" max="12540" width="7.6640625" style="399" customWidth="1"/>
    <col min="12541" max="12541" width="52.46484375" style="399" customWidth="1"/>
    <col min="12542" max="12542" width="12.1328125" style="399" customWidth="1"/>
    <col min="12543" max="12543" width="22" style="399" customWidth="1"/>
    <col min="12544" max="12545" width="0" style="399" hidden="1" customWidth="1"/>
    <col min="12546" max="12795" width="9.1328125" style="399"/>
    <col min="12796" max="12796" width="7.6640625" style="399" customWidth="1"/>
    <col min="12797" max="12797" width="52.46484375" style="399" customWidth="1"/>
    <col min="12798" max="12798" width="12.1328125" style="399" customWidth="1"/>
    <col min="12799" max="12799" width="22" style="399" customWidth="1"/>
    <col min="12800" max="12801" width="0" style="399" hidden="1" customWidth="1"/>
    <col min="12802" max="13051" width="9.1328125" style="399"/>
    <col min="13052" max="13052" width="7.6640625" style="399" customWidth="1"/>
    <col min="13053" max="13053" width="52.46484375" style="399" customWidth="1"/>
    <col min="13054" max="13054" width="12.1328125" style="399" customWidth="1"/>
    <col min="13055" max="13055" width="22" style="399" customWidth="1"/>
    <col min="13056" max="13057" width="0" style="399" hidden="1" customWidth="1"/>
    <col min="13058" max="13307" width="9.1328125" style="399"/>
    <col min="13308" max="13308" width="7.6640625" style="399" customWidth="1"/>
    <col min="13309" max="13309" width="52.46484375" style="399" customWidth="1"/>
    <col min="13310" max="13310" width="12.1328125" style="399" customWidth="1"/>
    <col min="13311" max="13311" width="22" style="399" customWidth="1"/>
    <col min="13312" max="13313" width="0" style="399" hidden="1" customWidth="1"/>
    <col min="13314" max="13563" width="9.1328125" style="399"/>
    <col min="13564" max="13564" width="7.6640625" style="399" customWidth="1"/>
    <col min="13565" max="13565" width="52.46484375" style="399" customWidth="1"/>
    <col min="13566" max="13566" width="12.1328125" style="399" customWidth="1"/>
    <col min="13567" max="13567" width="22" style="399" customWidth="1"/>
    <col min="13568" max="13569" width="0" style="399" hidden="1" customWidth="1"/>
    <col min="13570" max="13819" width="9.1328125" style="399"/>
    <col min="13820" max="13820" width="7.6640625" style="399" customWidth="1"/>
    <col min="13821" max="13821" width="52.46484375" style="399" customWidth="1"/>
    <col min="13822" max="13822" width="12.1328125" style="399" customWidth="1"/>
    <col min="13823" max="13823" width="22" style="399" customWidth="1"/>
    <col min="13824" max="13825" width="0" style="399" hidden="1" customWidth="1"/>
    <col min="13826" max="14075" width="9.1328125" style="399"/>
    <col min="14076" max="14076" width="7.6640625" style="399" customWidth="1"/>
    <col min="14077" max="14077" width="52.46484375" style="399" customWidth="1"/>
    <col min="14078" max="14078" width="12.1328125" style="399" customWidth="1"/>
    <col min="14079" max="14079" width="22" style="399" customWidth="1"/>
    <col min="14080" max="14081" width="0" style="399" hidden="1" customWidth="1"/>
    <col min="14082" max="14331" width="9.1328125" style="399"/>
    <col min="14332" max="14332" width="7.6640625" style="399" customWidth="1"/>
    <col min="14333" max="14333" width="52.46484375" style="399" customWidth="1"/>
    <col min="14334" max="14334" width="12.1328125" style="399" customWidth="1"/>
    <col min="14335" max="14335" width="22" style="399" customWidth="1"/>
    <col min="14336" max="14337" width="0" style="399" hidden="1" customWidth="1"/>
    <col min="14338" max="14587" width="9.1328125" style="399"/>
    <col min="14588" max="14588" width="7.6640625" style="399" customWidth="1"/>
    <col min="14589" max="14589" width="52.46484375" style="399" customWidth="1"/>
    <col min="14590" max="14590" width="12.1328125" style="399" customWidth="1"/>
    <col min="14591" max="14591" width="22" style="399" customWidth="1"/>
    <col min="14592" max="14593" width="0" style="399" hidden="1" customWidth="1"/>
    <col min="14594" max="14843" width="9.1328125" style="399"/>
    <col min="14844" max="14844" width="7.6640625" style="399" customWidth="1"/>
    <col min="14845" max="14845" width="52.46484375" style="399" customWidth="1"/>
    <col min="14846" max="14846" width="12.1328125" style="399" customWidth="1"/>
    <col min="14847" max="14847" width="22" style="399" customWidth="1"/>
    <col min="14848" max="14849" width="0" style="399" hidden="1" customWidth="1"/>
    <col min="14850" max="15099" width="9.1328125" style="399"/>
    <col min="15100" max="15100" width="7.6640625" style="399" customWidth="1"/>
    <col min="15101" max="15101" width="52.46484375" style="399" customWidth="1"/>
    <col min="15102" max="15102" width="12.1328125" style="399" customWidth="1"/>
    <col min="15103" max="15103" width="22" style="399" customWidth="1"/>
    <col min="15104" max="15105" width="0" style="399" hidden="1" customWidth="1"/>
    <col min="15106" max="15355" width="9.1328125" style="399"/>
    <col min="15356" max="15356" width="7.6640625" style="399" customWidth="1"/>
    <col min="15357" max="15357" width="52.46484375" style="399" customWidth="1"/>
    <col min="15358" max="15358" width="12.1328125" style="399" customWidth="1"/>
    <col min="15359" max="15359" width="22" style="399" customWidth="1"/>
    <col min="15360" max="15361" width="0" style="399" hidden="1" customWidth="1"/>
    <col min="15362" max="15611" width="9.1328125" style="399"/>
    <col min="15612" max="15612" width="7.6640625" style="399" customWidth="1"/>
    <col min="15613" max="15613" width="52.46484375" style="399" customWidth="1"/>
    <col min="15614" max="15614" width="12.1328125" style="399" customWidth="1"/>
    <col min="15615" max="15615" width="22" style="399" customWidth="1"/>
    <col min="15616" max="15617" width="0" style="399" hidden="1" customWidth="1"/>
    <col min="15618" max="15867" width="9.1328125" style="399"/>
    <col min="15868" max="15868" width="7.6640625" style="399" customWidth="1"/>
    <col min="15869" max="15869" width="52.46484375" style="399" customWidth="1"/>
    <col min="15870" max="15870" width="12.1328125" style="399" customWidth="1"/>
    <col min="15871" max="15871" width="22" style="399" customWidth="1"/>
    <col min="15872" max="15873" width="0" style="399" hidden="1" customWidth="1"/>
    <col min="15874" max="16123" width="9.1328125" style="399"/>
    <col min="16124" max="16124" width="7.6640625" style="399" customWidth="1"/>
    <col min="16125" max="16125" width="52.46484375" style="399" customWidth="1"/>
    <col min="16126" max="16126" width="12.1328125" style="399" customWidth="1"/>
    <col min="16127" max="16127" width="22" style="399" customWidth="1"/>
    <col min="16128" max="16129" width="0" style="399" hidden="1" customWidth="1"/>
    <col min="16130" max="16384" width="9.1328125" style="399"/>
  </cols>
  <sheetData>
    <row r="1" spans="1:3">
      <c r="A1" s="810" t="s">
        <v>655</v>
      </c>
      <c r="B1" s="811"/>
      <c r="C1" s="812"/>
    </row>
    <row r="2" spans="1:3" ht="13.15">
      <c r="A2" s="709"/>
      <c r="B2" s="710"/>
      <c r="C2" s="711"/>
    </row>
    <row r="3" spans="1:3" ht="13.15">
      <c r="A3" s="709"/>
      <c r="B3" s="712"/>
      <c r="C3" s="713"/>
    </row>
    <row r="4" spans="1:3">
      <c r="A4" s="792" t="str">
        <f>'Bill No. 12 BPT'!A5:F5</f>
        <v xml:space="preserve">TYPICAL 1NO. BREAK PRESSURE TANK (5m3) </v>
      </c>
      <c r="B4" s="793"/>
      <c r="C4" s="794"/>
    </row>
    <row r="5" spans="1:3" ht="13.5" thickBot="1">
      <c r="A5" s="714"/>
      <c r="B5" s="404"/>
      <c r="C5" s="715"/>
    </row>
    <row r="6" spans="1:3" ht="13.15">
      <c r="A6" s="709"/>
      <c r="B6" s="401"/>
      <c r="C6" s="402" t="s">
        <v>398</v>
      </c>
    </row>
    <row r="7" spans="1:3" ht="13.5" thickBot="1">
      <c r="A7" s="714"/>
      <c r="B7" s="404"/>
      <c r="C7" s="405" t="s">
        <v>399</v>
      </c>
    </row>
    <row r="8" spans="1:3" ht="13.15">
      <c r="A8" s="709"/>
      <c r="B8" s="407"/>
      <c r="C8" s="408"/>
    </row>
    <row r="9" spans="1:3" s="412" customFormat="1" ht="13.15">
      <c r="A9" s="716"/>
      <c r="B9" s="410" t="s">
        <v>649</v>
      </c>
      <c r="C9" s="411">
        <f>'Bill No. 12 BPT'!F37</f>
        <v>0</v>
      </c>
    </row>
    <row r="10" spans="1:3" ht="13.15">
      <c r="A10" s="709"/>
      <c r="B10" s="407"/>
      <c r="C10" s="408"/>
    </row>
    <row r="11" spans="1:3" s="412" customFormat="1" ht="13.15">
      <c r="A11" s="716"/>
      <c r="B11" s="410" t="s">
        <v>650</v>
      </c>
      <c r="C11" s="411">
        <f>'Bill No. 12 BPT'!F74</f>
        <v>0</v>
      </c>
    </row>
    <row r="12" spans="1:3" ht="13.15">
      <c r="A12" s="709"/>
      <c r="B12" s="407"/>
      <c r="C12" s="408"/>
    </row>
    <row r="13" spans="1:3" s="412" customFormat="1" ht="13.15">
      <c r="A13" s="716"/>
      <c r="B13" s="410" t="s">
        <v>651</v>
      </c>
      <c r="C13" s="411">
        <f>'Bill No. 12 BPT'!F103</f>
        <v>0</v>
      </c>
    </row>
    <row r="14" spans="1:3" ht="13.15">
      <c r="A14" s="709"/>
      <c r="B14" s="407"/>
      <c r="C14" s="408"/>
    </row>
    <row r="15" spans="1:3" s="412" customFormat="1" ht="13.15">
      <c r="A15" s="716"/>
      <c r="B15" s="410" t="s">
        <v>652</v>
      </c>
      <c r="C15" s="411">
        <f>'Bill No. 12 BPT'!F150</f>
        <v>0</v>
      </c>
    </row>
    <row r="16" spans="1:3" ht="13.15">
      <c r="A16" s="709"/>
      <c r="B16" s="407"/>
      <c r="C16" s="411">
        <f>'Bill No. 12 BPT'!F151</f>
        <v>0</v>
      </c>
    </row>
    <row r="17" spans="1:3" s="412" customFormat="1" ht="13.15">
      <c r="A17" s="716"/>
      <c r="B17" s="410" t="s">
        <v>653</v>
      </c>
      <c r="C17" s="411">
        <f>'Bill No. 12 BPT'!F190</f>
        <v>0</v>
      </c>
    </row>
    <row r="18" spans="1:3" ht="13.15">
      <c r="A18" s="717"/>
      <c r="B18" s="414"/>
      <c r="C18" s="415"/>
    </row>
    <row r="19" spans="1:3">
      <c r="A19" s="798" t="s">
        <v>654</v>
      </c>
      <c r="B19" s="799"/>
      <c r="C19" s="416">
        <f>SUM(C8:C18)</f>
        <v>0</v>
      </c>
    </row>
    <row r="20" spans="1:3">
      <c r="A20" s="417"/>
      <c r="B20" s="418"/>
      <c r="C20" s="419"/>
    </row>
    <row r="21" spans="1:3">
      <c r="C21" s="718"/>
    </row>
  </sheetData>
  <mergeCells count="3">
    <mergeCell ref="A1:C1"/>
    <mergeCell ref="A4:C4"/>
    <mergeCell ref="A19:B19"/>
  </mergeCells>
  <pageMargins left="0.5" right="0.5" top="1" bottom="1" header="0.5" footer="0.5"/>
  <pageSetup paperSize="9" scale="90" orientation="portrait" r:id="rId1"/>
  <headerFooter alignWithMargins="0">
    <oddHeader>&amp;C&amp;"Arial,Bold"&amp;12BILL No. 5.1 COLLECTION SHEET</oddHeader>
    <oddFooter>&amp;C&amp;"Arial,Regular"Page &amp;P of &amp;N&amp;RCollection Sheet - Bill No. 5.1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tabSelected="1" view="pageBreakPreview" zoomScaleNormal="100" zoomScaleSheetLayoutView="100" workbookViewId="0">
      <pane ySplit="3" topLeftCell="A16" activePane="bottomLeft" state="frozen"/>
      <selection pane="bottomLeft" activeCell="B10" sqref="B10"/>
    </sheetView>
  </sheetViews>
  <sheetFormatPr defaultColWidth="8.796875" defaultRowHeight="13.9"/>
  <cols>
    <col min="1" max="1" width="11.796875" style="18" customWidth="1"/>
    <col min="2" max="2" width="54.33203125" style="18" customWidth="1"/>
    <col min="3" max="3" width="46.19921875" style="127" customWidth="1"/>
    <col min="4" max="16384" width="8.796875" style="18"/>
  </cols>
  <sheetData>
    <row r="1" spans="1:3" ht="28.05" customHeight="1" thickBot="1">
      <c r="A1" s="727" t="s">
        <v>660</v>
      </c>
      <c r="B1" s="727"/>
      <c r="C1" s="727"/>
    </row>
    <row r="2" spans="1:3">
      <c r="A2" s="723" t="s">
        <v>157</v>
      </c>
      <c r="B2" s="723" t="s">
        <v>1</v>
      </c>
      <c r="C2" s="725" t="s">
        <v>5</v>
      </c>
    </row>
    <row r="3" spans="1:3" ht="14.25" thickBot="1">
      <c r="A3" s="724"/>
      <c r="B3" s="724"/>
      <c r="C3" s="726"/>
    </row>
    <row r="4" spans="1:3" ht="26" customHeight="1">
      <c r="A4" s="112">
        <v>1</v>
      </c>
      <c r="B4" s="113" t="s">
        <v>147</v>
      </c>
      <c r="C4" s="210">
        <f>'Bill Items 1- 9'!F26</f>
        <v>0</v>
      </c>
    </row>
    <row r="5" spans="1:3" ht="24.5" customHeight="1">
      <c r="A5" s="114">
        <v>2</v>
      </c>
      <c r="B5" s="115" t="s">
        <v>148</v>
      </c>
      <c r="C5" s="211">
        <f>'Bill Items 1- 9'!F36</f>
        <v>0</v>
      </c>
    </row>
    <row r="6" spans="1:3" ht="24.5" customHeight="1">
      <c r="A6" s="114">
        <v>3</v>
      </c>
      <c r="B6" s="115" t="s">
        <v>96</v>
      </c>
      <c r="C6" s="211">
        <f>'Bill Items 1- 9'!F49</f>
        <v>0</v>
      </c>
    </row>
    <row r="7" spans="1:3" ht="24.5" customHeight="1">
      <c r="A7" s="114">
        <v>4</v>
      </c>
      <c r="B7" s="115" t="s">
        <v>149</v>
      </c>
      <c r="C7" s="211">
        <f>'Bill Items 1- 9'!F67</f>
        <v>0</v>
      </c>
    </row>
    <row r="8" spans="1:3" ht="25.05" customHeight="1">
      <c r="A8" s="114">
        <v>5</v>
      </c>
      <c r="B8" s="115" t="s">
        <v>150</v>
      </c>
      <c r="C8" s="211">
        <f>'Bill Items 1- 9'!F87</f>
        <v>0</v>
      </c>
    </row>
    <row r="9" spans="1:3" ht="26" customHeight="1">
      <c r="A9" s="114">
        <v>6</v>
      </c>
      <c r="B9" s="115" t="s">
        <v>151</v>
      </c>
      <c r="C9" s="211">
        <f>'Bill Items 1- 9'!F115</f>
        <v>0</v>
      </c>
    </row>
    <row r="10" spans="1:3" ht="35.25">
      <c r="A10" s="114">
        <v>7</v>
      </c>
      <c r="B10" s="116" t="s">
        <v>152</v>
      </c>
      <c r="C10" s="211">
        <f>'Bill Items 1- 9'!F144</f>
        <v>0</v>
      </c>
    </row>
    <row r="11" spans="1:3" ht="26" customHeight="1">
      <c r="A11" s="114">
        <v>8</v>
      </c>
      <c r="B11" s="115" t="s">
        <v>659</v>
      </c>
      <c r="C11" s="211">
        <f>'Bill Items 1- 9'!F160</f>
        <v>0</v>
      </c>
    </row>
    <row r="12" spans="1:3" ht="24.5" customHeight="1">
      <c r="A12" s="114">
        <v>9</v>
      </c>
      <c r="B12" s="115" t="s">
        <v>153</v>
      </c>
      <c r="C12" s="211">
        <f>'Bill Items 1- 9'!F182</f>
        <v>0</v>
      </c>
    </row>
    <row r="13" spans="1:3" ht="24.5" customHeight="1">
      <c r="A13" s="221">
        <v>10</v>
      </c>
      <c r="B13" s="118" t="s">
        <v>206</v>
      </c>
      <c r="C13" s="222">
        <f>'Bill No 10. Rising Water Main'!G144</f>
        <v>0</v>
      </c>
    </row>
    <row r="14" spans="1:3" ht="24.5" customHeight="1">
      <c r="A14" s="221">
        <v>11</v>
      </c>
      <c r="B14" s="118" t="s">
        <v>205</v>
      </c>
      <c r="C14" s="222">
        <f>'Tank Collection Sheet'!C16</f>
        <v>0</v>
      </c>
    </row>
    <row r="15" spans="1:3" ht="25.8" customHeight="1">
      <c r="A15" s="221">
        <v>12</v>
      </c>
      <c r="B15" s="118" t="s">
        <v>656</v>
      </c>
      <c r="C15" s="222">
        <f>'BPT Collection Sheet '!C19</f>
        <v>0</v>
      </c>
    </row>
    <row r="16" spans="1:3" ht="17.649999999999999">
      <c r="A16" s="719"/>
      <c r="B16" s="720"/>
      <c r="C16" s="721"/>
    </row>
    <row r="17" spans="1:3" ht="17.649999999999999">
      <c r="A17" s="119" t="s">
        <v>7</v>
      </c>
      <c r="B17" s="120" t="s">
        <v>154</v>
      </c>
      <c r="C17" s="212">
        <f>SUM(C4:C15)</f>
        <v>0</v>
      </c>
    </row>
    <row r="18" spans="1:3" ht="17.649999999999999">
      <c r="A18" s="121" t="s">
        <v>7</v>
      </c>
      <c r="B18" s="122" t="s">
        <v>7</v>
      </c>
      <c r="C18" s="215" t="s">
        <v>7</v>
      </c>
    </row>
    <row r="19" spans="1:3" ht="17.649999999999999">
      <c r="A19" s="123" t="s">
        <v>7</v>
      </c>
      <c r="B19" s="115" t="s">
        <v>658</v>
      </c>
      <c r="C19" s="216">
        <f>C17*0.075</f>
        <v>0</v>
      </c>
    </row>
    <row r="20" spans="1:3" ht="17.649999999999999">
      <c r="A20" s="123"/>
      <c r="B20" s="115"/>
      <c r="C20" s="216"/>
    </row>
    <row r="21" spans="1:3" ht="17.649999999999999">
      <c r="A21" s="123" t="s">
        <v>7</v>
      </c>
      <c r="B21" s="115" t="s">
        <v>155</v>
      </c>
      <c r="C21" s="216">
        <f>(C17+C19)*0.16</f>
        <v>0</v>
      </c>
    </row>
    <row r="22" spans="1:3" ht="18" thickBot="1">
      <c r="A22" s="117" t="s">
        <v>7</v>
      </c>
      <c r="B22" s="118" t="s">
        <v>7</v>
      </c>
      <c r="C22" s="213"/>
    </row>
    <row r="23" spans="1:3" ht="27" customHeight="1" thickBot="1">
      <c r="A23" s="124" t="s">
        <v>7</v>
      </c>
      <c r="B23" s="125" t="s">
        <v>156</v>
      </c>
      <c r="C23" s="217">
        <f>SUM(C17:C22)</f>
        <v>0</v>
      </c>
    </row>
  </sheetData>
  <mergeCells count="4">
    <mergeCell ref="B2:B3"/>
    <mergeCell ref="C2:C3"/>
    <mergeCell ref="A2:A3"/>
    <mergeCell ref="A1:C1"/>
  </mergeCells>
  <pageMargins left="0.7" right="0.7" top="0.75" bottom="0.75" header="0.3" footer="0.3"/>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14C63E89-7DF6-4FA8-84EC-044DBD29A14F}">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Bill Items 1- 9</vt:lpstr>
      <vt:lpstr>Bill No 10. Rising Water Main</vt:lpstr>
      <vt:lpstr>Bill No.11. 225M3 TANK</vt:lpstr>
      <vt:lpstr>Tank Collection Sheet</vt:lpstr>
      <vt:lpstr>Bill No. 12 BPT</vt:lpstr>
      <vt:lpstr>BPT Collection Sheet </vt:lpstr>
      <vt:lpstr>Grand Summary</vt:lpstr>
      <vt:lpstr>'Bill Items 1- 9'!Print_Area</vt:lpstr>
      <vt:lpstr>'Bill No 10. Rising Water Main'!Print_Area</vt:lpstr>
      <vt:lpstr>'Bill No. 12 BPT'!Print_Area</vt:lpstr>
      <vt:lpstr>'Bill No.11. 225M3 TANK'!Print_Area</vt:lpstr>
      <vt:lpstr>'BPT Collection Sheet '!Print_Area</vt:lpstr>
      <vt:lpstr>'Grand Summary'!Print_Area</vt:lpstr>
      <vt:lpstr>'Tank Collection Sheet'!Print_Area</vt:lpstr>
      <vt:lpstr>'Bill No 10. Rising Water Main'!Print_Titles</vt:lpstr>
      <vt:lpstr>'Bill No. 12 BPT'!Print_Titles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Njuki</dc:creator>
  <cp:lastModifiedBy>JAMES RIBIRU</cp:lastModifiedBy>
  <dcterms:created xsi:type="dcterms:W3CDTF">2015-06-05T18:17:20Z</dcterms:created>
  <dcterms:modified xsi:type="dcterms:W3CDTF">2026-08-17T06:14:15Z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{14C63E89-7DF6-4FA8-84EC-044DBD29A14F}</vt:lpwstr>
  </property>
</Properties>
</file>